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-my.sharepoint.com/personal/luis_davila_arcacontal_com/Documents/Escritorio/3Q25/Tablas/"/>
    </mc:Choice>
  </mc:AlternateContent>
  <xr:revisionPtr revIDLastSave="2534" documentId="6_{27864FB3-26F8-46C1-B220-D314A5C08AFB}" xr6:coauthVersionLast="47" xr6:coauthVersionMax="47" xr10:uidLastSave="{A8B4A99F-995D-439E-9F61-1FAE68294A79}"/>
  <bookViews>
    <workbookView xWindow="57480" yWindow="4335" windowWidth="24240" windowHeight="13020" tabRatio="849" activeTab="3" xr2:uid="{00000000-000D-0000-FFFF-FFFF00000000}"/>
  </bookViews>
  <sheets>
    <sheet name="Resumen" sheetId="9" r:id="rId1"/>
    <sheet name="Consolidado" sheetId="1" r:id="rId2"/>
    <sheet name="MEX" sheetId="2" r:id="rId3"/>
    <sheet name="USA " sheetId="22" r:id="rId4"/>
    <sheet name="SUD" sheetId="3" r:id="rId5"/>
    <sheet name="ER " sheetId="21" r:id="rId6"/>
    <sheet name="BG" sheetId="5" r:id="rId7"/>
    <sheet name="Deuda" sheetId="26" r:id="rId8"/>
    <sheet name="FE" sheetId="8" r:id="rId9"/>
    <sheet name="FX" sheetId="25" r:id="rId10"/>
    <sheet name="Segmentos" sheetId="24" r:id="rId11"/>
    <sheet name="Segmentos Dictaminado" sheetId="27" state="hidden" r:id="rId12"/>
  </sheets>
  <externalReferences>
    <externalReference r:id="rId13"/>
  </externalReferences>
  <definedNames>
    <definedName name="MesSel">#REF!</definedName>
    <definedName name="Trim1">#REF!</definedName>
    <definedName name="Trim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1" l="1"/>
  <c r="F7" i="21"/>
  <c r="S7" i="21"/>
  <c r="T7" i="21"/>
  <c r="G9" i="21"/>
  <c r="J9" i="21"/>
  <c r="K9" i="21"/>
  <c r="L9" i="21"/>
  <c r="M9" i="21"/>
  <c r="N9" i="21"/>
  <c r="O9" i="21"/>
  <c r="P9" i="21"/>
  <c r="Q9" i="21"/>
  <c r="R9" i="21"/>
  <c r="U9" i="21"/>
  <c r="G11" i="21"/>
  <c r="J11" i="21"/>
  <c r="K11" i="21"/>
  <c r="L11" i="21"/>
  <c r="M11" i="21"/>
  <c r="N11" i="21"/>
  <c r="O11" i="21"/>
  <c r="P11" i="21"/>
  <c r="Q11" i="21"/>
  <c r="R11" i="21"/>
  <c r="U11" i="21"/>
  <c r="G12" i="21"/>
  <c r="J12" i="21"/>
  <c r="K12" i="21"/>
  <c r="L12" i="21"/>
  <c r="M12" i="21"/>
  <c r="N12" i="21"/>
  <c r="O12" i="21"/>
  <c r="P12" i="21"/>
  <c r="Q12" i="21"/>
  <c r="R12" i="21"/>
  <c r="U12" i="21"/>
  <c r="G13" i="21"/>
  <c r="J13" i="21"/>
  <c r="K13" i="21"/>
  <c r="L13" i="21"/>
  <c r="M13" i="21"/>
  <c r="N13" i="21"/>
  <c r="O13" i="21"/>
  <c r="P13" i="21"/>
  <c r="Q13" i="21"/>
  <c r="R13" i="21"/>
  <c r="U13" i="21"/>
  <c r="G15" i="21"/>
  <c r="J15" i="21"/>
  <c r="K15" i="21"/>
  <c r="L15" i="21"/>
  <c r="M15" i="21"/>
  <c r="N15" i="21"/>
  <c r="O15" i="21"/>
  <c r="P15" i="21"/>
  <c r="Q15" i="21"/>
  <c r="R15" i="21"/>
  <c r="U15" i="21"/>
  <c r="G16" i="21"/>
  <c r="J16" i="21"/>
  <c r="K16" i="21"/>
  <c r="L16" i="21"/>
  <c r="M16" i="21"/>
  <c r="N16" i="21"/>
  <c r="O16" i="21"/>
  <c r="P16" i="21"/>
  <c r="Q16" i="21"/>
  <c r="R16" i="21"/>
  <c r="U16" i="21"/>
  <c r="G17" i="21"/>
  <c r="J17" i="21"/>
  <c r="K17" i="21"/>
  <c r="L17" i="21"/>
  <c r="M17" i="21"/>
  <c r="N17" i="21"/>
  <c r="O17" i="21"/>
  <c r="P17" i="21"/>
  <c r="Q17" i="21"/>
  <c r="R17" i="21"/>
  <c r="U17" i="21"/>
  <c r="G18" i="21"/>
  <c r="J18" i="21"/>
  <c r="K18" i="21"/>
  <c r="L18" i="21"/>
  <c r="M18" i="21"/>
  <c r="N18" i="21"/>
  <c r="O18" i="21"/>
  <c r="P18" i="21"/>
  <c r="Q18" i="21"/>
  <c r="R18" i="21"/>
  <c r="U18" i="21"/>
  <c r="U19" i="21"/>
  <c r="G20" i="21"/>
  <c r="J20" i="21"/>
  <c r="K20" i="21"/>
  <c r="L20" i="21"/>
  <c r="M20" i="21"/>
  <c r="N20" i="21"/>
  <c r="O20" i="21"/>
  <c r="P20" i="21"/>
  <c r="Q20" i="21"/>
  <c r="R20" i="21"/>
  <c r="U20" i="21"/>
  <c r="G21" i="21"/>
  <c r="J21" i="21"/>
  <c r="K21" i="21"/>
  <c r="L21" i="21"/>
  <c r="M21" i="21"/>
  <c r="N21" i="21"/>
  <c r="O21" i="21"/>
  <c r="P21" i="21"/>
  <c r="Q21" i="21"/>
  <c r="R21" i="21"/>
  <c r="U21" i="21"/>
  <c r="G23" i="21"/>
  <c r="J23" i="21"/>
  <c r="K23" i="21"/>
  <c r="L23" i="21"/>
  <c r="M23" i="21"/>
  <c r="N23" i="21"/>
  <c r="O23" i="21"/>
  <c r="P23" i="21"/>
  <c r="Q23" i="21"/>
  <c r="R23" i="21"/>
  <c r="U23" i="21"/>
  <c r="G24" i="21"/>
  <c r="J24" i="21"/>
  <c r="K24" i="21"/>
  <c r="L24" i="21"/>
  <c r="M24" i="21"/>
  <c r="N24" i="21"/>
  <c r="O24" i="21"/>
  <c r="P24" i="21"/>
  <c r="Q24" i="21"/>
  <c r="R24" i="21"/>
  <c r="U24" i="21"/>
  <c r="G25" i="21"/>
  <c r="J25" i="21"/>
  <c r="K25" i="21"/>
  <c r="L25" i="21"/>
  <c r="M25" i="21"/>
  <c r="N25" i="21"/>
  <c r="O25" i="21"/>
  <c r="P25" i="21"/>
  <c r="Q25" i="21"/>
  <c r="R25" i="21"/>
  <c r="U25" i="21"/>
  <c r="G27" i="21"/>
  <c r="J27" i="21"/>
  <c r="K27" i="21"/>
  <c r="L27" i="21"/>
  <c r="M27" i="21"/>
  <c r="N27" i="21"/>
  <c r="O27" i="21"/>
  <c r="P27" i="21"/>
  <c r="Q27" i="21"/>
  <c r="R27" i="21"/>
  <c r="U27" i="21"/>
  <c r="G28" i="21"/>
  <c r="J28" i="21"/>
  <c r="K28" i="21"/>
  <c r="L28" i="21"/>
  <c r="M28" i="21"/>
  <c r="N28" i="21"/>
  <c r="O28" i="21"/>
  <c r="P28" i="21"/>
  <c r="Q28" i="21"/>
  <c r="R28" i="21"/>
  <c r="U28" i="21"/>
  <c r="G29" i="21"/>
  <c r="J29" i="21"/>
  <c r="K29" i="21"/>
  <c r="L29" i="21"/>
  <c r="M29" i="21"/>
  <c r="N29" i="21"/>
  <c r="O29" i="21"/>
  <c r="P29" i="21"/>
  <c r="Q29" i="21"/>
  <c r="R29" i="21"/>
  <c r="U29" i="21"/>
  <c r="G30" i="21"/>
  <c r="J30" i="21"/>
  <c r="K30" i="21"/>
  <c r="L30" i="21"/>
  <c r="M30" i="21"/>
  <c r="N30" i="21"/>
  <c r="O30" i="21"/>
  <c r="P30" i="21"/>
  <c r="Q30" i="21"/>
  <c r="R30" i="21"/>
  <c r="U30" i="21"/>
  <c r="G32" i="21"/>
  <c r="J32" i="21"/>
  <c r="K32" i="21"/>
  <c r="L32" i="21"/>
  <c r="M32" i="21"/>
  <c r="N32" i="21"/>
  <c r="O32" i="21"/>
  <c r="P32" i="21"/>
  <c r="Q32" i="21"/>
  <c r="R32" i="21"/>
  <c r="U32" i="21"/>
  <c r="G33" i="21"/>
  <c r="J33" i="21"/>
  <c r="K33" i="21"/>
  <c r="L33" i="21"/>
  <c r="M33" i="21"/>
  <c r="N33" i="21"/>
  <c r="O33" i="21"/>
  <c r="P33" i="21"/>
  <c r="Q33" i="21"/>
  <c r="R33" i="21"/>
  <c r="U33" i="21"/>
  <c r="G35" i="21"/>
  <c r="J35" i="21"/>
  <c r="K35" i="21"/>
  <c r="L35" i="21"/>
  <c r="M35" i="21"/>
  <c r="N35" i="21"/>
  <c r="O35" i="21"/>
  <c r="P35" i="21"/>
  <c r="Q35" i="21"/>
  <c r="R35" i="21"/>
  <c r="U35" i="21"/>
  <c r="G36" i="21"/>
  <c r="J36" i="21"/>
  <c r="K36" i="21"/>
  <c r="L36" i="21"/>
  <c r="M36" i="21"/>
  <c r="N36" i="21"/>
  <c r="O36" i="21"/>
  <c r="P36" i="21"/>
  <c r="Q36" i="21"/>
  <c r="R36" i="21"/>
  <c r="U36" i="21"/>
  <c r="G38" i="21"/>
  <c r="J38" i="21"/>
  <c r="K38" i="21"/>
  <c r="L38" i="21"/>
  <c r="M38" i="21"/>
  <c r="N38" i="21"/>
  <c r="O38" i="21"/>
  <c r="P38" i="21"/>
  <c r="Q38" i="21"/>
  <c r="R38" i="21"/>
  <c r="U38" i="21"/>
  <c r="G39" i="21"/>
  <c r="J39" i="21"/>
  <c r="K39" i="21"/>
  <c r="L39" i="21"/>
  <c r="M39" i="21"/>
  <c r="N39" i="21"/>
  <c r="O39" i="21"/>
  <c r="P39" i="21"/>
  <c r="Q39" i="21"/>
  <c r="R39" i="21"/>
  <c r="U39" i="21"/>
  <c r="U40" i="21"/>
  <c r="G41" i="21"/>
  <c r="J41" i="21"/>
  <c r="K41" i="21"/>
  <c r="L41" i="21"/>
  <c r="M41" i="21"/>
  <c r="N41" i="21"/>
  <c r="O41" i="21"/>
  <c r="P41" i="21"/>
  <c r="Q41" i="21"/>
  <c r="R41" i="21"/>
  <c r="U41" i="21"/>
  <c r="G42" i="21"/>
  <c r="J42" i="21"/>
  <c r="K42" i="21"/>
  <c r="L42" i="21"/>
  <c r="M42" i="21"/>
  <c r="N42" i="21"/>
  <c r="O42" i="21"/>
  <c r="P42" i="21"/>
  <c r="Q42" i="21"/>
  <c r="R42" i="21"/>
  <c r="U42" i="21"/>
  <c r="G43" i="21"/>
  <c r="J43" i="21"/>
  <c r="K43" i="21"/>
  <c r="L43" i="21"/>
  <c r="M43" i="21"/>
  <c r="N43" i="21"/>
  <c r="O43" i="21"/>
  <c r="P43" i="21"/>
  <c r="Q43" i="21"/>
  <c r="R43" i="21"/>
  <c r="U43" i="21"/>
  <c r="H8" i="25"/>
  <c r="I8" i="25"/>
  <c r="J8" i="25"/>
  <c r="H4" i="2" l="1"/>
  <c r="I4" i="2"/>
  <c r="E4" i="2"/>
  <c r="F4" i="2"/>
  <c r="T14" i="27" l="1"/>
  <c r="S14" i="27"/>
  <c r="R14" i="27"/>
  <c r="Q14" i="27"/>
  <c r="P14" i="27"/>
  <c r="O14" i="27"/>
  <c r="N14" i="27"/>
  <c r="M14" i="27"/>
  <c r="D14" i="27"/>
  <c r="E14" i="27"/>
  <c r="F14" i="27"/>
  <c r="G14" i="27"/>
  <c r="H14" i="27"/>
  <c r="I14" i="27"/>
  <c r="J14" i="27"/>
  <c r="C14" i="27"/>
  <c r="K25" i="27" l="1"/>
  <c r="J61" i="24" l="1"/>
  <c r="I61" i="24"/>
  <c r="H61" i="24"/>
  <c r="G61" i="24"/>
  <c r="F61" i="24"/>
  <c r="E61" i="24"/>
  <c r="D61" i="24"/>
  <c r="C61" i="24"/>
  <c r="S61" i="24" l="1"/>
  <c r="N61" i="24" l="1"/>
  <c r="O61" i="24"/>
  <c r="P61" i="24"/>
  <c r="R61" i="24"/>
  <c r="Q61" i="24"/>
  <c r="T61" i="24" l="1"/>
  <c r="M61" i="24"/>
</calcChain>
</file>

<file path=xl/sharedStrings.xml><?xml version="1.0" encoding="utf-8"?>
<sst xmlns="http://schemas.openxmlformats.org/spreadsheetml/2006/main" count="492" uniqueCount="209">
  <si>
    <t>CIFRAS CONSOLIDADAS EN MILLONES DE PESOS MEXICANOS</t>
  </si>
  <si>
    <t>3T25</t>
  </si>
  <si>
    <t>3T24</t>
  </si>
  <si>
    <t>Variación %</t>
  </si>
  <si>
    <t>Ene-Sep'25</t>
  </si>
  <si>
    <t>Ene-Sep'24</t>
  </si>
  <si>
    <t>Volumen Total de Bebidas (MCU)</t>
  </si>
  <si>
    <t>Ventas Netas</t>
  </si>
  <si>
    <t>EBITDA</t>
  </si>
  <si>
    <t>3T</t>
  </si>
  <si>
    <t>Utilidad Neta</t>
  </si>
  <si>
    <t>4T</t>
  </si>
  <si>
    <t>Volumen total de bebidas incluye garrafón.</t>
  </si>
  <si>
    <t>Ventas Netas sin incluir Ingresos fuera del territorio (FT) en EUA.</t>
  </si>
  <si>
    <r>
      <rPr>
        <b/>
        <i/>
        <sz val="9"/>
        <color rgb="FF262626"/>
        <rFont val="Tenorite"/>
      </rPr>
      <t>EBITDA</t>
    </r>
    <r>
      <rPr>
        <i/>
        <sz val="9"/>
        <color rgb="FF262626"/>
        <rFont val="Tenorite"/>
      </rPr>
      <t xml:space="preserve"> = Utilidad de operación + Depreciación + Amortización + Gastos No Recurrentes.</t>
    </r>
  </si>
  <si>
    <t>Ene-Mar</t>
  </si>
  <si>
    <t>Ene-Jun</t>
  </si>
  <si>
    <t>Ene-Sep</t>
  </si>
  <si>
    <t>Ene-Dic</t>
  </si>
  <si>
    <t>'</t>
  </si>
  <si>
    <t xml:space="preserve">Información por segmentos </t>
  </si>
  <si>
    <t>Tabla 2: Cifras consolidadas</t>
  </si>
  <si>
    <t>Volumen por segmento (MCU)</t>
  </si>
  <si>
    <t>Colas</t>
  </si>
  <si>
    <t>Sabores</t>
  </si>
  <si>
    <t>Total Refrescos</t>
  </si>
  <si>
    <r>
      <t>Agua</t>
    </r>
    <r>
      <rPr>
        <vertAlign val="superscript"/>
        <sz val="11"/>
        <color rgb="FF262626"/>
        <rFont val="Tenorite"/>
      </rPr>
      <t>(1)</t>
    </r>
  </si>
  <si>
    <r>
      <t>No Carbonatados</t>
    </r>
    <r>
      <rPr>
        <vertAlign val="superscript"/>
        <sz val="11"/>
        <color rgb="FF262626"/>
        <rFont val="Tenorite"/>
      </rPr>
      <t>(2)</t>
    </r>
  </si>
  <si>
    <t>Volumen sin garrafón</t>
  </si>
  <si>
    <t>Garrafón</t>
  </si>
  <si>
    <t>Volumen Total</t>
  </si>
  <si>
    <t>Estado de Resultados (MM MXP)</t>
  </si>
  <si>
    <r>
      <t>Ventas Netas</t>
    </r>
    <r>
      <rPr>
        <vertAlign val="superscript"/>
        <sz val="11"/>
        <color rgb="FF262626"/>
        <rFont val="Tenorite"/>
      </rPr>
      <t>(3)</t>
    </r>
  </si>
  <si>
    <t>Margen EBITDA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</si>
  <si>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>Incluye agua purificada, saborizada y mineral, excluyendo garrafón.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</si>
  <si>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Incluye tés, isotónicos, energéticos, jugos, néctares, bebidas de fruta y bebidas alcohólicas preparadas.</t>
    </r>
  </si>
  <si>
    <r>
      <rPr>
        <i/>
        <vertAlign val="superscript"/>
        <sz val="9"/>
        <rFont val="Tenorite"/>
      </rPr>
      <t>(3)</t>
    </r>
    <r>
      <rPr>
        <i/>
        <sz val="9"/>
        <rFont val="Tenorite"/>
      </rPr>
      <t>Ventas Netas sin incluir Ingresos fuera del territorio (FT) en EUA.</t>
    </r>
  </si>
  <si>
    <t xml:space="preserve">TABLA 3: CIFRAS PARA MÉXICO </t>
  </si>
  <si>
    <r>
      <t>Agua</t>
    </r>
    <r>
      <rPr>
        <i/>
        <vertAlign val="superscript"/>
        <sz val="11"/>
        <color rgb="FF262626"/>
        <rFont val="Tenorite"/>
      </rPr>
      <t>(1)</t>
    </r>
  </si>
  <si>
    <r>
      <t>No Carbonatados</t>
    </r>
    <r>
      <rPr>
        <i/>
        <vertAlign val="superscript"/>
        <sz val="11"/>
        <color rgb="FF262626"/>
        <rFont val="Tenorite"/>
      </rPr>
      <t>(2)</t>
    </r>
  </si>
  <si>
    <t>Volumen sin Garrafón</t>
  </si>
  <si>
    <t>Mezclas (%)</t>
  </si>
  <si>
    <t>Retornable</t>
  </si>
  <si>
    <t>No Retornable</t>
  </si>
  <si>
    <t>Familiar</t>
  </si>
  <si>
    <t>Personal</t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</si>
  <si>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Incluye agua purificada, saborizada y mineral, excluyendo garrafón.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</si>
  <si>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>Incluye tés, isotónicos, energéticos, jugos, néctares, bebidas de fruta y bebidas alcohólicas preparadas.</t>
    </r>
  </si>
  <si>
    <t xml:space="preserve">TABLA 4: CIFRAS PARA ESTADOS UNIDOS </t>
  </si>
  <si>
    <r>
      <t>Ventas Netas</t>
    </r>
    <r>
      <rPr>
        <i/>
        <vertAlign val="superscript"/>
        <sz val="11"/>
        <color rgb="FF262626"/>
        <rFont val="Tenorite"/>
      </rPr>
      <t>(3)</t>
    </r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</si>
  <si>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 xml:space="preserve">Incluye agua purificada, saborizada y mineral en presentaciones de hasta 1.5 litros. </t>
    </r>
  </si>
  <si>
    <r>
      <rPr>
        <i/>
        <vertAlign val="superscript"/>
        <sz val="9"/>
        <color theme="1"/>
        <rFont val="Tenorite"/>
      </rPr>
      <t>(2)</t>
    </r>
    <r>
      <rPr>
        <i/>
        <sz val="9"/>
        <color theme="1"/>
        <rFont val="Tenorite"/>
      </rPr>
      <t>Incluye tés, isotónicos, energéticos, jugos, néctares y bebidas de fruta.</t>
    </r>
  </si>
  <si>
    <t xml:space="preserve">TABLA 5: CIFRAS PARA SUDAMÉRICA </t>
  </si>
  <si>
    <t xml:space="preserve">Estado Consolidado de Resultados </t>
  </si>
  <si>
    <t>(Millones de pesos Mexicanos)</t>
  </si>
  <si>
    <t>Variación</t>
  </si>
  <si>
    <t>MM MXP</t>
  </si>
  <si>
    <t>%</t>
  </si>
  <si>
    <t>Ene - Sep '18</t>
  </si>
  <si>
    <t>Ene - Sep '17</t>
  </si>
  <si>
    <t>Costo de Ventas</t>
  </si>
  <si>
    <t>Utilidad Bruta</t>
  </si>
  <si>
    <t>Gastos de Venta</t>
  </si>
  <si>
    <t>Gastos de Administración</t>
  </si>
  <si>
    <t>Total de Gastos</t>
  </si>
  <si>
    <t>Gastos no recurrentes</t>
  </si>
  <si>
    <t>Utilidad de operación antes de otros ingresos</t>
  </si>
  <si>
    <r>
      <t>Otros ingresos (Gastos)</t>
    </r>
    <r>
      <rPr>
        <i/>
        <vertAlign val="superscript"/>
        <sz val="11"/>
        <color rgb="FF262626"/>
        <rFont val="Tenorite"/>
      </rPr>
      <t>(1)</t>
    </r>
  </si>
  <si>
    <t>Utilidad de operación</t>
  </si>
  <si>
    <t>Productos (Gastos) Financieros, Neto</t>
  </si>
  <si>
    <t>Utilidad (Pérdida) Cambiaria, Neta</t>
  </si>
  <si>
    <t>Resultado por posición monetaria</t>
  </si>
  <si>
    <t>Costo Integral de Financiamiento</t>
  </si>
  <si>
    <r>
      <t>Participación en utilidades netas de asociadas</t>
    </r>
    <r>
      <rPr>
        <i/>
        <vertAlign val="superscript"/>
        <sz val="11"/>
        <color rgb="FF262626"/>
        <rFont val="Tenorite"/>
      </rPr>
      <t>(2)</t>
    </r>
  </si>
  <si>
    <t>Utilidad antes de impuestos</t>
  </si>
  <si>
    <t>Impuesto a la Utilidad</t>
  </si>
  <si>
    <t>Participación no controladora</t>
  </si>
  <si>
    <t>Depreciación y amortización</t>
  </si>
  <si>
    <t>EBITDA =  Utilidad de Operación + Depreciación y Amortización + Gastos No Recurrentes.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</si>
  <si>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 Incluye método de participación en asociadas operativas como Jugos del Valle, IEQSA y Bebidas Refrescantes de Nogales.</t>
    </r>
  </si>
  <si>
    <r>
      <rPr>
        <i/>
        <vertAlign val="superscript"/>
        <sz val="10"/>
        <color rgb="FF262626"/>
        <rFont val="Tenorite"/>
      </rPr>
      <t>(2)</t>
    </r>
    <r>
      <rPr>
        <i/>
        <sz val="10"/>
        <color rgb="FF262626"/>
        <rFont val="Tenorite"/>
      </rPr>
      <t xml:space="preserve"> Incluye método de participación en asociadas no operativas como PIASA, PetStar, Beta San Miguel, entre otras.</t>
    </r>
  </si>
  <si>
    <t>Arca Continental, S.A.B. de C.V. y Subsidiarias</t>
  </si>
  <si>
    <t>Balance General Consolidado</t>
  </si>
  <si>
    <t>Septiembre 30</t>
  </si>
  <si>
    <t>Diciembre 31</t>
  </si>
  <si>
    <t>ACTIVO</t>
  </si>
  <si>
    <t>Efectivo e inversiones temporales</t>
  </si>
  <si>
    <t>Clientes y cuentas por cobrar</t>
  </si>
  <si>
    <t>Inventarios</t>
  </si>
  <si>
    <t>Pagos anticipados y mercancía en tránsito</t>
  </si>
  <si>
    <t>Suma de Activo Circulante</t>
  </si>
  <si>
    <t>Inversiones en acciones y otras</t>
  </si>
  <si>
    <t>Inmuebles, planta y equipo</t>
  </si>
  <si>
    <t>Activos por derecho de uso</t>
  </si>
  <si>
    <t>Otros activos</t>
  </si>
  <si>
    <t>Suma de Activo Total</t>
  </si>
  <si>
    <t>PASIVO</t>
  </si>
  <si>
    <t>Créditos bancarios</t>
  </si>
  <si>
    <t>Proveedores</t>
  </si>
  <si>
    <t>Pasivos por arrendamiento C.P.</t>
  </si>
  <si>
    <t>Impuestos, PTU y Otras Ctas por pagar</t>
  </si>
  <si>
    <t>Pasivo de Corto Plazo</t>
  </si>
  <si>
    <t xml:space="preserve">Documentos por pagar de Largo plazo </t>
  </si>
  <si>
    <t>Pasivos por arrendamiento L.P.</t>
  </si>
  <si>
    <t>ISR diferido y otros</t>
  </si>
  <si>
    <t xml:space="preserve">Total de Pasivo </t>
  </si>
  <si>
    <t>CAPITAL CONTABLE</t>
  </si>
  <si>
    <t>Capital contable minoritario</t>
  </si>
  <si>
    <t xml:space="preserve">Capital aportado </t>
  </si>
  <si>
    <t xml:space="preserve">Utilidades retenidas </t>
  </si>
  <si>
    <t>Utilidad o (pérdida) neta</t>
  </si>
  <si>
    <t>Suma de Capital Contable</t>
  </si>
  <si>
    <t xml:space="preserve">Suma de Pasivo y Capital </t>
  </si>
  <si>
    <t>Deuda Total AC</t>
  </si>
  <si>
    <t>Perfil de Vencimientos</t>
  </si>
  <si>
    <t>% del total</t>
  </si>
  <si>
    <t xml:space="preserve">Calificación Crediticia </t>
  </si>
  <si>
    <t>Local</t>
  </si>
  <si>
    <t>Global</t>
  </si>
  <si>
    <t>Perspectiva</t>
  </si>
  <si>
    <t>Fitch</t>
  </si>
  <si>
    <t>Estable</t>
  </si>
  <si>
    <t>Moody's</t>
  </si>
  <si>
    <t>S&amp;P</t>
  </si>
  <si>
    <t>Estado de Flujo de Efectivo</t>
  </si>
  <si>
    <t>(millones de pesos Mexicanos)</t>
  </si>
  <si>
    <t>Utilidad Antes de Impuestos</t>
  </si>
  <si>
    <t xml:space="preserve">Depreciación y Amortización </t>
  </si>
  <si>
    <t>Fluctuación cambiaria / Resultado por posición monetaria</t>
  </si>
  <si>
    <t>Intereses Devengados (Neto)</t>
  </si>
  <si>
    <t>Utilidad en venta y deterioro de activo fijo</t>
  </si>
  <si>
    <t>Flujo generado antes de impuestos a la utilidad</t>
  </si>
  <si>
    <t xml:space="preserve">Flujo generado /utilizado en la operación </t>
  </si>
  <si>
    <t xml:space="preserve">Flujo neto de efectivo de actividades de operación </t>
  </si>
  <si>
    <t>Actividades de inversión:</t>
  </si>
  <si>
    <t>Inversión en activos Fijos (Neta)</t>
  </si>
  <si>
    <t>Actividades de financiamiento:</t>
  </si>
  <si>
    <t>Dividendos pagados</t>
  </si>
  <si>
    <t>Recompra de acciones (Neto)</t>
  </si>
  <si>
    <t>Financiamiento (Pago) de pasivos Bancarios</t>
  </si>
  <si>
    <t>Intereses pagados</t>
  </si>
  <si>
    <t>Adquisición de interés no controlador</t>
  </si>
  <si>
    <t>Otros</t>
  </si>
  <si>
    <t>Flujo neto de efectivo de actividades de financiamiento</t>
  </si>
  <si>
    <t>Incremento neto de efectivo y  equivalentes</t>
  </si>
  <si>
    <t>Diferencia en cambios en el efectivo</t>
  </si>
  <si>
    <t>Saldo inicial efectivo y equivalentes</t>
  </si>
  <si>
    <t>Saldo final efectivo y equivalentes</t>
  </si>
  <si>
    <t>Tipo de cambio promedio</t>
  </si>
  <si>
    <t>YoY</t>
  </si>
  <si>
    <t>USD</t>
  </si>
  <si>
    <t>PEN</t>
  </si>
  <si>
    <t>ARS</t>
  </si>
  <si>
    <t>Tipo de cambio fin del periodo</t>
  </si>
  <si>
    <t>4T24</t>
  </si>
  <si>
    <t>Información por segmentos 3T25</t>
  </si>
  <si>
    <t>Información por segmentos Ene-Sep'25</t>
  </si>
  <si>
    <t xml:space="preserve">Segmentos de Bebidas </t>
  </si>
  <si>
    <r>
      <t>Otros Negocios</t>
    </r>
    <r>
      <rPr>
        <b/>
        <i/>
        <vertAlign val="superscript"/>
        <sz val="12"/>
        <color rgb="FFC31F39"/>
        <rFont val="Tenorite"/>
      </rPr>
      <t>(1)</t>
    </r>
  </si>
  <si>
    <t>México</t>
  </si>
  <si>
    <t>EE. UU.</t>
  </si>
  <si>
    <t>Perú</t>
  </si>
  <si>
    <t>Argentina</t>
  </si>
  <si>
    <t>Ecuador</t>
  </si>
  <si>
    <t>Eliminaciones</t>
  </si>
  <si>
    <t>Total</t>
  </si>
  <si>
    <t>Volumen por Segmento</t>
  </si>
  <si>
    <t>Ingresos del Segmento</t>
  </si>
  <si>
    <t>Ingresos Intersegmentos</t>
  </si>
  <si>
    <t>Ingresos netos de transacciones 
inter-segmentos</t>
  </si>
  <si>
    <t>Flujo Operativo</t>
  </si>
  <si>
    <t>Flujo Operativo / Ingresos del Segmento</t>
  </si>
  <si>
    <t>Gastos No recurrentes</t>
  </si>
  <si>
    <t>Depreciacion y amortización</t>
  </si>
  <si>
    <t>Ingresos y Gastos Financieros Neto</t>
  </si>
  <si>
    <t>Gastos Financieros</t>
  </si>
  <si>
    <t>Participación en Utilidades Netas de Asociadas</t>
  </si>
  <si>
    <t>Utilidad antes de Impuestos</t>
  </si>
  <si>
    <t>Activos Netos Totales</t>
  </si>
  <si>
    <t>Inversión en Asociadas</t>
  </si>
  <si>
    <t>Pasivos Totales</t>
  </si>
  <si>
    <t>Inversiones en el periodo de activos fijos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</si>
  <si>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Otros Incluye División de Alimentos y Botanas, Vending y otras subsidiarias no relacionadas al segmento de Bebidas. </t>
    </r>
  </si>
  <si>
    <t>Información por segmentos 3T21</t>
  </si>
  <si>
    <t>Información por segmentos Ene-Sep'21</t>
  </si>
  <si>
    <t xml:space="preserve">Otros Negocios* </t>
  </si>
  <si>
    <t>Ingresos netos de transacciones inter-segmentos</t>
  </si>
  <si>
    <t>Ingresos Financieros</t>
  </si>
  <si>
    <t xml:space="preserve">*Otros Incluye División de Alimentos y Botanas, Vending y otras subsidiarias no relacionadas al segmento de Bebidas </t>
  </si>
  <si>
    <t>Información por segmentos 4T20</t>
  </si>
  <si>
    <t>Información por segmentos Ene-Dic'20</t>
  </si>
  <si>
    <t>Información por segmentos 4T22</t>
  </si>
  <si>
    <t>Información por segmentos Ene-Dic'22</t>
  </si>
  <si>
    <t>al 30 de septiembre</t>
  </si>
  <si>
    <t>-140 pb</t>
  </si>
  <si>
    <t>-110 pb</t>
  </si>
  <si>
    <t>100 pb</t>
  </si>
  <si>
    <t>80 pb</t>
  </si>
  <si>
    <t>…</t>
  </si>
  <si>
    <t>AAA(mex)</t>
  </si>
  <si>
    <t>A</t>
  </si>
  <si>
    <t>Aaa.mx</t>
  </si>
  <si>
    <t>A3</t>
  </si>
  <si>
    <t>mxAAA</t>
  </si>
  <si>
    <t>-</t>
  </si>
  <si>
    <t>10 pb</t>
  </si>
  <si>
    <t>-10 pb</t>
  </si>
  <si>
    <t>230 pb</t>
  </si>
  <si>
    <t>220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</si>
</sst>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_(* #,###_);_(* \(#,##0.00\);_(* &quot;-&quot;??_);_(@_)"/>
    <numFmt numFmtId="169" formatCode="0.0%"/>
    <numFmt numFmtId="170" formatCode="_(* #,##0_);_(* \(#,##0\);_(* &quot;-&quot;??_);_(@_)"/>
    <numFmt numFmtId="171" formatCode="#,##0.0"/>
    <numFmt numFmtId="172" formatCode="#,##0_ ;\-#,##0\ "/>
    <numFmt numFmtId="173" formatCode="#,##0.00000"/>
    <numFmt numFmtId="174" formatCode="_(* #,##0.0_);_(* \(#,##0.0\);_(* &quot;-&quot;??_);_(@_)"/>
    <numFmt numFmtId="175" formatCode="_-* #,##0_-;\-* #,##0_-;_-* &quot;-&quot;??_-;_-@_-"/>
    <numFmt numFmtId="176" formatCode="#,##0.0_ ;\-#,##0.0\ "/>
    <numFmt numFmtId="177" formatCode="#,##0.0;\-#,##0.0"/>
    <numFmt numFmtId="178" formatCode="#,##0.0000"/>
    <numFmt numFmtId="179" formatCode="0.0000%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name val="Arial"/>
      <family val="2"/>
    </font>
    <font>
      <sz val="12"/>
      <color theme="0"/>
      <name val="Arial"/>
      <family val="2"/>
    </font>
    <font>
      <sz val="10"/>
      <color theme="1" tint="0.34998626667073579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 tint="0.34998626667073579"/>
      <name val="Arial"/>
      <family val="2"/>
    </font>
    <font>
      <b/>
      <sz val="14"/>
      <color rgb="FF723202"/>
      <name val="Arial"/>
      <family val="2"/>
    </font>
    <font>
      <b/>
      <sz val="1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1"/>
      <color rgb="FF723202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i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b/>
      <sz val="10"/>
      <color rgb="FF593B1D"/>
      <name val="Arial"/>
      <family val="2"/>
    </font>
    <font>
      <i/>
      <sz val="10"/>
      <name val="Arial"/>
      <family val="2"/>
    </font>
    <font>
      <sz val="10"/>
      <color theme="1" tint="0.34998626667073579"/>
      <name val="Tenorite"/>
    </font>
    <font>
      <sz val="11"/>
      <color rgb="FFC31F39"/>
      <name val="Tenorite"/>
    </font>
    <font>
      <sz val="10"/>
      <color theme="1"/>
      <name val="Tenorite"/>
    </font>
    <font>
      <b/>
      <i/>
      <sz val="10"/>
      <color theme="1"/>
      <name val="Tenorite"/>
    </font>
    <font>
      <b/>
      <sz val="14"/>
      <color rgb="FFC31F39"/>
      <name val="Tenorite"/>
    </font>
    <font>
      <sz val="10"/>
      <color rgb="FF262626"/>
      <name val="Tenorite"/>
    </font>
    <font>
      <i/>
      <sz val="10"/>
      <color rgb="FF262626"/>
      <name val="Tenorite"/>
    </font>
    <font>
      <i/>
      <vertAlign val="superscript"/>
      <sz val="10"/>
      <color rgb="FF262626"/>
      <name val="Tenorite"/>
    </font>
    <font>
      <sz val="11"/>
      <color theme="1"/>
      <name val="Tenorite"/>
    </font>
    <font>
      <b/>
      <sz val="11"/>
      <color theme="1"/>
      <name val="Tenorite"/>
    </font>
    <font>
      <b/>
      <i/>
      <sz val="10"/>
      <name val="Tenorite"/>
    </font>
    <font>
      <sz val="11"/>
      <color rgb="FF262626"/>
      <name val="Tenorite"/>
    </font>
    <font>
      <b/>
      <sz val="11"/>
      <color rgb="FF262626"/>
      <name val="Tenorite"/>
    </font>
    <font>
      <b/>
      <i/>
      <sz val="11"/>
      <color rgb="FF262626"/>
      <name val="Tenorite"/>
    </font>
    <font>
      <b/>
      <sz val="11"/>
      <color rgb="FF593B1D"/>
      <name val="Tenorite"/>
    </font>
    <font>
      <b/>
      <sz val="11"/>
      <color rgb="FFC31F39"/>
      <name val="Tenorite"/>
    </font>
    <font>
      <i/>
      <sz val="11"/>
      <color rgb="FF262626"/>
      <name val="Tenorite"/>
    </font>
    <font>
      <i/>
      <vertAlign val="superscript"/>
      <sz val="11"/>
      <color rgb="FF262626"/>
      <name val="Tenorite"/>
    </font>
    <font>
      <b/>
      <i/>
      <sz val="11"/>
      <color rgb="FF593B1D"/>
      <name val="Tenorite"/>
    </font>
    <font>
      <b/>
      <sz val="11"/>
      <color theme="1" tint="0.34998626667073579"/>
      <name val="Tenorite"/>
    </font>
    <font>
      <i/>
      <sz val="11"/>
      <color theme="1"/>
      <name val="Tenorite"/>
    </font>
    <font>
      <sz val="14"/>
      <color rgb="FFC31F39"/>
      <name val="Tenorite"/>
    </font>
    <font>
      <b/>
      <sz val="11"/>
      <color theme="0"/>
      <name val="Tenorite"/>
    </font>
    <font>
      <sz val="11"/>
      <color theme="1" tint="0.34998626667073579"/>
      <name val="Tenorite"/>
    </font>
    <font>
      <b/>
      <sz val="11"/>
      <name val="Tenorite"/>
    </font>
    <font>
      <b/>
      <sz val="16"/>
      <color rgb="FFC31F39"/>
      <name val="Tenorite"/>
    </font>
    <font>
      <b/>
      <sz val="12"/>
      <color rgb="FFC31F39"/>
      <name val="Tenorite"/>
    </font>
    <font>
      <vertAlign val="superscript"/>
      <sz val="11"/>
      <color rgb="FF262626"/>
      <name val="Tenorite"/>
    </font>
    <font>
      <b/>
      <sz val="18"/>
      <color rgb="FFC31F39"/>
      <name val="Tenorite"/>
    </font>
    <font>
      <b/>
      <i/>
      <sz val="11"/>
      <color theme="1"/>
      <name val="Tenorite"/>
    </font>
    <font>
      <sz val="12"/>
      <color rgb="FFC31F39"/>
      <name val="Tenorite"/>
    </font>
    <font>
      <b/>
      <sz val="11"/>
      <color rgb="FF783706"/>
      <name val="Tenorite"/>
    </font>
    <font>
      <b/>
      <i/>
      <sz val="9"/>
      <color rgb="FF262626"/>
      <name val="Tenorite"/>
    </font>
    <font>
      <i/>
      <sz val="9"/>
      <color rgb="FF262626"/>
      <name val="Tenorite"/>
    </font>
    <font>
      <b/>
      <i/>
      <sz val="9"/>
      <name val="Tenorite"/>
    </font>
    <font>
      <i/>
      <vertAlign val="superscript"/>
      <sz val="9"/>
      <name val="Tenorite"/>
    </font>
    <font>
      <i/>
      <sz val="9"/>
      <name val="Tenorite"/>
    </font>
    <font>
      <i/>
      <vertAlign val="superscript"/>
      <sz val="9"/>
      <color rgb="FF262626"/>
      <name val="Tenorite"/>
    </font>
    <font>
      <i/>
      <sz val="9"/>
      <color theme="1"/>
      <name val="Tenorite"/>
    </font>
    <font>
      <i/>
      <vertAlign val="superscript"/>
      <sz val="9"/>
      <color theme="1"/>
      <name val="Tenorite"/>
    </font>
    <font>
      <b/>
      <sz val="10"/>
      <color rgb="FFC31F39"/>
      <name val="Tenorite"/>
    </font>
    <font>
      <b/>
      <sz val="10"/>
      <color rgb="FF262626"/>
      <name val="Tenorite"/>
    </font>
    <font>
      <b/>
      <i/>
      <vertAlign val="superscript"/>
      <sz val="12"/>
      <color rgb="FFC31F39"/>
      <name val="Tenorite"/>
    </font>
    <font>
      <sz val="12"/>
      <color theme="1"/>
      <name val="Tenorite"/>
    </font>
    <font>
      <b/>
      <sz val="12"/>
      <color rgb="FF262626"/>
      <name val="Tenorite"/>
    </font>
    <font>
      <sz val="12"/>
      <color rgb="FF262626"/>
      <name val="Tenorite"/>
    </font>
    <font>
      <i/>
      <sz val="12"/>
      <color rgb="FF262626"/>
      <name val="Tenorite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medium">
        <color rgb="FFC31F3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C31F39"/>
      </bottom>
      <diagonal/>
    </border>
    <border>
      <left/>
      <right/>
      <top style="thin">
        <color indexed="64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 style="dashed">
        <color rgb="FFBDB7AD"/>
      </left>
      <right/>
      <top style="dashed">
        <color rgb="FFBDB7AD"/>
      </top>
      <bottom/>
      <diagonal/>
    </border>
    <border>
      <left/>
      <right/>
      <top/>
      <bottom style="medium">
        <color rgb="FFC00000"/>
      </bottom>
      <diagonal/>
    </border>
    <border>
      <left/>
      <right style="dashed">
        <color rgb="FFBDB7AD"/>
      </right>
      <top style="dashed">
        <color rgb="FFBDB7AD"/>
      </top>
      <bottom style="medium">
        <color rgb="FFC00000"/>
      </bottom>
      <diagonal/>
    </border>
    <border>
      <left style="dashed">
        <color rgb="FFBDB7AD"/>
      </left>
      <right/>
      <top style="dashed">
        <color rgb="FFBDB7AD"/>
      </top>
      <bottom style="medium">
        <color rgb="FFC00000"/>
      </bottom>
      <diagonal/>
    </border>
    <border>
      <left style="dotted">
        <color auto="1"/>
      </left>
      <right/>
      <top/>
      <bottom style="medium">
        <color rgb="FFC00000"/>
      </bottom>
      <diagonal/>
    </border>
    <border>
      <left/>
      <right/>
      <top style="thin">
        <color rgb="FFC00000"/>
      </top>
      <bottom/>
      <diagonal/>
    </border>
  </borders>
  <cellStyleXfs count="10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165" fontId="1" fillId="0" borderId="0"/>
    <xf numFmtId="165" fontId="2" fillId="0" borderId="0"/>
    <xf numFmtId="165" fontId="2" fillId="4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0" fontId="13" fillId="22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1" fillId="0" borderId="0"/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9" fillId="0" borderId="0"/>
    <xf numFmtId="165" fontId="11" fillId="21" borderId="4" applyNumberFormat="0" applyAlignment="0" applyProtection="0"/>
    <xf numFmtId="165" fontId="12" fillId="0" borderId="5" applyNumberFormat="0" applyFill="0" applyAlignment="0" applyProtection="0"/>
    <xf numFmtId="165" fontId="2" fillId="0" borderId="0"/>
    <xf numFmtId="165" fontId="2" fillId="0" borderId="0">
      <alignment wrapText="1"/>
    </xf>
    <xf numFmtId="165" fontId="1" fillId="2" borderId="1" applyNumberFormat="0" applyFont="0" applyAlignment="0" applyProtection="0"/>
    <xf numFmtId="165" fontId="2" fillId="0" borderId="0"/>
    <xf numFmtId="165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2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37" fontId="17" fillId="0" borderId="0" xfId="0" applyNumberFormat="1" applyFont="1" applyAlignment="1">
      <alignment horizontal="center"/>
    </xf>
    <xf numFmtId="0" fontId="29" fillId="0" borderId="0" xfId="0" applyFont="1"/>
    <xf numFmtId="37" fontId="17" fillId="0" borderId="0" xfId="0" applyNumberFormat="1" applyFont="1"/>
    <xf numFmtId="165" fontId="17" fillId="0" borderId="0" xfId="87" applyFont="1"/>
    <xf numFmtId="174" fontId="17" fillId="0" borderId="0" xfId="1" applyNumberFormat="1" applyFont="1"/>
    <xf numFmtId="169" fontId="17" fillId="0" borderId="0" xfId="2" applyNumberFormat="1" applyFont="1" applyAlignment="1">
      <alignment horizontal="center"/>
    </xf>
    <xf numFmtId="10" fontId="17" fillId="0" borderId="0" xfId="2" applyNumberFormat="1" applyFont="1"/>
    <xf numFmtId="3" fontId="17" fillId="0" borderId="0" xfId="0" applyNumberFormat="1" applyFont="1"/>
    <xf numFmtId="169" fontId="17" fillId="0" borderId="0" xfId="2" applyNumberFormat="1" applyFont="1"/>
    <xf numFmtId="169" fontId="17" fillId="0" borderId="0" xfId="2" applyNumberFormat="1" applyFont="1" applyAlignment="1">
      <alignment vertical="top"/>
    </xf>
    <xf numFmtId="0" fontId="33" fillId="0" borderId="0" xfId="0" applyFont="1" applyAlignment="1">
      <alignment horizontal="left" vertical="center"/>
    </xf>
    <xf numFmtId="37" fontId="17" fillId="0" borderId="14" xfId="0" applyNumberFormat="1" applyFont="1" applyBorder="1" applyAlignment="1">
      <alignment horizontal="center" vertical="center"/>
    </xf>
    <xf numFmtId="0" fontId="25" fillId="25" borderId="10" xfId="0" applyFont="1" applyFill="1" applyBorder="1" applyAlignment="1">
      <alignment horizontal="left" vertical="center"/>
    </xf>
    <xf numFmtId="170" fontId="17" fillId="0" borderId="0" xfId="1" applyNumberFormat="1" applyFont="1" applyAlignment="1">
      <alignment horizontal="center"/>
    </xf>
    <xf numFmtId="170" fontId="17" fillId="0" borderId="0" xfId="1" applyNumberFormat="1" applyFont="1" applyFill="1" applyAlignment="1">
      <alignment horizontal="center"/>
    </xf>
    <xf numFmtId="170" fontId="17" fillId="0" borderId="0" xfId="2" applyNumberFormat="1" applyFont="1"/>
    <xf numFmtId="165" fontId="23" fillId="0" borderId="0" xfId="87" applyFont="1" applyAlignment="1">
      <alignment horizontal="center" vertical="top"/>
    </xf>
    <xf numFmtId="49" fontId="24" fillId="26" borderId="0" xfId="87" quotePrefix="1" applyNumberFormat="1" applyFont="1" applyFill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37" fontId="18" fillId="0" borderId="14" xfId="0" applyNumberFormat="1" applyFont="1" applyBorder="1" applyAlignment="1">
      <alignment horizontal="center" vertical="center"/>
    </xf>
    <xf numFmtId="169" fontId="35" fillId="0" borderId="14" xfId="2" applyNumberFormat="1" applyFont="1" applyBorder="1" applyAlignment="1">
      <alignment horizontal="center" vertical="center"/>
    </xf>
    <xf numFmtId="0" fontId="14" fillId="23" borderId="0" xfId="7" applyFont="1" applyFill="1"/>
    <xf numFmtId="0" fontId="0" fillId="23" borderId="0" xfId="0" applyFill="1"/>
    <xf numFmtId="0" fontId="24" fillId="26" borderId="0" xfId="0" applyFont="1" applyFill="1" applyAlignment="1">
      <alignment horizontal="center" vertical="center"/>
    </xf>
    <xf numFmtId="0" fontId="17" fillId="23" borderId="0" xfId="0" applyFont="1" applyFill="1"/>
    <xf numFmtId="0" fontId="33" fillId="25" borderId="10" xfId="0" applyFont="1" applyFill="1" applyBorder="1" applyAlignment="1">
      <alignment horizontal="left" vertical="center"/>
    </xf>
    <xf numFmtId="49" fontId="32" fillId="26" borderId="0" xfId="87" quotePrefix="1" applyNumberFormat="1" applyFont="1" applyFill="1" applyAlignment="1">
      <alignment horizontal="center" vertical="center"/>
    </xf>
    <xf numFmtId="0" fontId="21" fillId="23" borderId="0" xfId="7" applyFont="1" applyFill="1"/>
    <xf numFmtId="169" fontId="19" fillId="0" borderId="14" xfId="2" applyNumberFormat="1" applyFont="1" applyBorder="1" applyAlignment="1">
      <alignment horizontal="center" vertical="center"/>
    </xf>
    <xf numFmtId="37" fontId="25" fillId="0" borderId="14" xfId="0" applyNumberFormat="1" applyFont="1" applyBorder="1" applyAlignment="1">
      <alignment horizontal="center" vertical="center"/>
    </xf>
    <xf numFmtId="169" fontId="33" fillId="25" borderId="10" xfId="2" applyNumberFormat="1" applyFont="1" applyFill="1" applyBorder="1" applyAlignment="1">
      <alignment horizontal="left" vertical="center"/>
    </xf>
    <xf numFmtId="0" fontId="28" fillId="23" borderId="0" xfId="0" applyFont="1" applyFill="1" applyAlignment="1">
      <alignment horizontal="center"/>
    </xf>
    <xf numFmtId="0" fontId="34" fillId="23" borderId="0" xfId="7" applyFont="1" applyFill="1"/>
    <xf numFmtId="0" fontId="36" fillId="23" borderId="0" xfId="0" applyFont="1" applyFill="1"/>
    <xf numFmtId="177" fontId="0" fillId="23" borderId="0" xfId="0" applyNumberFormat="1" applyFill="1"/>
    <xf numFmtId="3" fontId="0" fillId="23" borderId="0" xfId="0" applyNumberFormat="1" applyFill="1"/>
    <xf numFmtId="0" fontId="37" fillId="23" borderId="0" xfId="7" applyFont="1" applyFill="1"/>
    <xf numFmtId="165" fontId="18" fillId="0" borderId="0" xfId="60" applyFont="1" applyAlignment="1">
      <alignment horizontal="center" vertical="center"/>
    </xf>
    <xf numFmtId="165" fontId="26" fillId="0" borderId="0" xfId="60" applyFont="1" applyAlignment="1">
      <alignment horizontal="center" vertical="center"/>
    </xf>
    <xf numFmtId="0" fontId="17" fillId="0" borderId="0" xfId="60" applyNumberFormat="1" applyFont="1" applyAlignment="1">
      <alignment horizontal="center" vertical="center"/>
    </xf>
    <xf numFmtId="165" fontId="17" fillId="0" borderId="0" xfId="60" applyFont="1"/>
    <xf numFmtId="165" fontId="18" fillId="0" borderId="0" xfId="60" applyFont="1" applyAlignment="1">
      <alignment vertical="center"/>
    </xf>
    <xf numFmtId="165" fontId="27" fillId="0" borderId="0" xfId="60" applyFont="1" applyAlignment="1">
      <alignment horizontal="center"/>
    </xf>
    <xf numFmtId="9" fontId="17" fillId="0" borderId="0" xfId="2" applyFont="1" applyBorder="1" applyAlignment="1"/>
    <xf numFmtId="165" fontId="40" fillId="0" borderId="0" xfId="60" applyFont="1"/>
    <xf numFmtId="165" fontId="21" fillId="0" borderId="0" xfId="60" applyFont="1"/>
    <xf numFmtId="165" fontId="17" fillId="0" borderId="0" xfId="60" applyFont="1" applyAlignment="1">
      <alignment vertical="top"/>
    </xf>
    <xf numFmtId="165" fontId="41" fillId="0" borderId="0" xfId="60" applyFont="1"/>
    <xf numFmtId="0" fontId="26" fillId="0" borderId="0" xfId="0" applyFont="1"/>
    <xf numFmtId="169" fontId="17" fillId="0" borderId="0" xfId="2" applyNumberFormat="1" applyFont="1" applyFill="1"/>
    <xf numFmtId="165" fontId="18" fillId="0" borderId="0" xfId="60" applyFont="1"/>
    <xf numFmtId="0" fontId="17" fillId="0" borderId="0" xfId="60" applyNumberFormat="1" applyFont="1"/>
    <xf numFmtId="169" fontId="17" fillId="0" borderId="0" xfId="2" applyNumberFormat="1" applyFont="1" applyBorder="1"/>
    <xf numFmtId="170" fontId="17" fillId="0" borderId="0" xfId="1" applyNumberFormat="1" applyFont="1" applyAlignment="1">
      <alignment horizontal="center" vertical="center"/>
    </xf>
    <xf numFmtId="165" fontId="18" fillId="0" borderId="0" xfId="60" quotePrefix="1" applyFont="1"/>
    <xf numFmtId="170" fontId="17" fillId="0" borderId="0" xfId="60" applyNumberFormat="1" applyFont="1"/>
    <xf numFmtId="170" fontId="17" fillId="0" borderId="0" xfId="1" applyNumberFormat="1" applyFont="1"/>
    <xf numFmtId="3" fontId="17" fillId="0" borderId="0" xfId="60" applyNumberFormat="1" applyFont="1" applyAlignment="1">
      <alignment horizontal="center" vertical="center"/>
    </xf>
    <xf numFmtId="3" fontId="17" fillId="0" borderId="0" xfId="60" applyNumberFormat="1" applyFont="1"/>
    <xf numFmtId="171" fontId="17" fillId="0" borderId="0" xfId="60" applyNumberFormat="1" applyFont="1"/>
    <xf numFmtId="1" fontId="17" fillId="0" borderId="0" xfId="60" applyNumberFormat="1" applyFont="1" applyAlignment="1">
      <alignment horizontal="center" vertical="center"/>
    </xf>
    <xf numFmtId="172" fontId="17" fillId="0" borderId="0" xfId="60" applyNumberFormat="1" applyFont="1" applyAlignment="1">
      <alignment horizontal="center" vertical="center"/>
    </xf>
    <xf numFmtId="0" fontId="29" fillId="26" borderId="0" xfId="0" applyFont="1" applyFill="1" applyAlignment="1">
      <alignment horizontal="center" vertical="center"/>
    </xf>
    <xf numFmtId="10" fontId="17" fillId="0" borderId="0" xfId="0" applyNumberFormat="1" applyFont="1"/>
    <xf numFmtId="169" fontId="17" fillId="0" borderId="0" xfId="0" applyNumberFormat="1" applyFont="1"/>
    <xf numFmtId="166" fontId="17" fillId="0" borderId="0" xfId="0" applyNumberFormat="1" applyFont="1"/>
    <xf numFmtId="164" fontId="17" fillId="0" borderId="0" xfId="1" applyFont="1"/>
    <xf numFmtId="0" fontId="18" fillId="0" borderId="0" xfId="0" applyFont="1" applyAlignment="1">
      <alignment horizontal="center" vertical="center"/>
    </xf>
    <xf numFmtId="171" fontId="17" fillId="0" borderId="0" xfId="0" applyNumberFormat="1" applyFont="1" applyAlignment="1">
      <alignment horizontal="center" vertical="center"/>
    </xf>
    <xf numFmtId="0" fontId="25" fillId="0" borderId="0" xfId="0" applyFont="1"/>
    <xf numFmtId="164" fontId="17" fillId="0" borderId="0" xfId="0" applyNumberFormat="1" applyFont="1"/>
    <xf numFmtId="0" fontId="42" fillId="0" borderId="0" xfId="0" applyFont="1"/>
    <xf numFmtId="0" fontId="43" fillId="0" borderId="0" xfId="0" applyFont="1" applyAlignment="1">
      <alignment vertical="top" wrapText="1"/>
    </xf>
    <xf numFmtId="0" fontId="43" fillId="0" borderId="0" xfId="0" applyFont="1" applyAlignment="1">
      <alignment vertical="center" wrapText="1"/>
    </xf>
    <xf numFmtId="170" fontId="44" fillId="0" borderId="0" xfId="4" applyNumberFormat="1" applyFont="1" applyBorder="1" applyAlignment="1">
      <alignment horizontal="center" vertical="center"/>
    </xf>
    <xf numFmtId="170" fontId="32" fillId="26" borderId="6" xfId="4" applyNumberFormat="1" applyFont="1" applyFill="1" applyBorder="1" applyAlignment="1">
      <alignment horizontal="center" vertical="center"/>
    </xf>
    <xf numFmtId="170" fontId="32" fillId="26" borderId="0" xfId="4" applyNumberFormat="1" applyFont="1" applyFill="1" applyBorder="1" applyAlignment="1">
      <alignment horizontal="center" vertical="center"/>
    </xf>
    <xf numFmtId="0" fontId="14" fillId="0" borderId="0" xfId="6" applyFont="1"/>
    <xf numFmtId="0" fontId="24" fillId="0" borderId="0" xfId="0" applyFont="1" applyAlignment="1">
      <alignment horizontal="center" vertical="center"/>
    </xf>
    <xf numFmtId="170" fontId="45" fillId="25" borderId="6" xfId="4" applyNumberFormat="1" applyFont="1" applyFill="1" applyBorder="1" applyAlignment="1">
      <alignment horizontal="center" vertical="center"/>
    </xf>
    <xf numFmtId="170" fontId="45" fillId="25" borderId="0" xfId="4" applyNumberFormat="1" applyFont="1" applyFill="1" applyBorder="1" applyAlignment="1">
      <alignment horizontal="center" vertical="center"/>
    </xf>
    <xf numFmtId="3" fontId="14" fillId="25" borderId="6" xfId="1" applyNumberFormat="1" applyFont="1" applyFill="1" applyBorder="1" applyAlignment="1">
      <alignment horizontal="center" vertical="center"/>
    </xf>
    <xf numFmtId="3" fontId="31" fillId="0" borderId="11" xfId="60" applyNumberFormat="1" applyFont="1" applyBorder="1" applyAlignment="1">
      <alignment horizontal="center" vertical="center"/>
    </xf>
    <xf numFmtId="3" fontId="31" fillId="0" borderId="13" xfId="60" applyNumberFormat="1" applyFont="1" applyBorder="1" applyAlignment="1">
      <alignment horizontal="center" vertical="center"/>
    </xf>
    <xf numFmtId="167" fontId="46" fillId="25" borderId="0" xfId="1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/>
    <xf numFmtId="3" fontId="47" fillId="0" borderId="0" xfId="6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47" fillId="0" borderId="11" xfId="60" applyNumberFormat="1" applyFont="1" applyBorder="1" applyAlignment="1">
      <alignment horizontal="center" vertical="center"/>
    </xf>
    <xf numFmtId="3" fontId="47" fillId="0" borderId="13" xfId="60" applyNumberFormat="1" applyFont="1" applyBorder="1" applyAlignment="1">
      <alignment horizontal="center" vertical="center"/>
    </xf>
    <xf numFmtId="169" fontId="46" fillId="0" borderId="11" xfId="90" applyNumberFormat="1" applyFont="1" applyFill="1" applyBorder="1" applyAlignment="1">
      <alignment horizontal="center" vertical="center"/>
    </xf>
    <xf numFmtId="169" fontId="46" fillId="0" borderId="13" xfId="90" applyNumberFormat="1" applyFont="1" applyFill="1" applyBorder="1" applyAlignment="1">
      <alignment horizontal="center" vertical="center"/>
    </xf>
    <xf numFmtId="169" fontId="46" fillId="0" borderId="0" xfId="90" applyNumberFormat="1" applyFont="1" applyFill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66" fontId="46" fillId="25" borderId="0" xfId="1" applyNumberFormat="1" applyFont="1" applyFill="1" applyBorder="1" applyAlignment="1">
      <alignment horizontal="center" vertical="center"/>
    </xf>
    <xf numFmtId="0" fontId="14" fillId="0" borderId="0" xfId="89" applyFont="1" applyAlignment="1">
      <alignment horizontal="center" vertical="center"/>
    </xf>
    <xf numFmtId="170" fontId="44" fillId="0" borderId="0" xfId="88" applyNumberFormat="1" applyFont="1" applyFill="1" applyBorder="1" applyAlignment="1">
      <alignment horizontal="center" vertical="center"/>
    </xf>
    <xf numFmtId="169" fontId="17" fillId="0" borderId="0" xfId="2" applyNumberFormat="1" applyFont="1" applyAlignment="1">
      <alignment horizontal="center" vertical="center"/>
    </xf>
    <xf numFmtId="170" fontId="14" fillId="0" borderId="0" xfId="89" applyNumberFormat="1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center"/>
    </xf>
    <xf numFmtId="169" fontId="19" fillId="0" borderId="0" xfId="2" applyNumberFormat="1" applyFont="1" applyAlignment="1">
      <alignment horizontal="center"/>
    </xf>
    <xf numFmtId="165" fontId="48" fillId="0" borderId="0" xfId="87" applyFont="1" applyAlignment="1">
      <alignment horizontal="left" vertical="top"/>
    </xf>
    <xf numFmtId="165" fontId="17" fillId="0" borderId="0" xfId="87" applyFont="1" applyAlignment="1">
      <alignment horizontal="center"/>
    </xf>
    <xf numFmtId="165" fontId="17" fillId="0" borderId="6" xfId="87" applyFont="1" applyBorder="1"/>
    <xf numFmtId="175" fontId="17" fillId="0" borderId="0" xfId="0" applyNumberFormat="1" applyFont="1"/>
    <xf numFmtId="166" fontId="19" fillId="0" borderId="0" xfId="87" applyNumberFormat="1" applyFont="1" applyAlignment="1">
      <alignment horizontal="center"/>
    </xf>
    <xf numFmtId="0" fontId="49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18" fillId="25" borderId="10" xfId="0" applyFont="1" applyFill="1" applyBorder="1" applyAlignment="1">
      <alignment horizontal="left" vertical="center"/>
    </xf>
    <xf numFmtId="39" fontId="17" fillId="0" borderId="14" xfId="0" applyNumberFormat="1" applyFont="1" applyBorder="1" applyAlignment="1">
      <alignment horizontal="center" vertical="center"/>
    </xf>
    <xf numFmtId="0" fontId="51" fillId="0" borderId="0" xfId="0" applyFont="1"/>
    <xf numFmtId="0" fontId="28" fillId="0" borderId="0" xfId="0" applyFont="1" applyAlignment="1">
      <alignment horizontal="center"/>
    </xf>
    <xf numFmtId="0" fontId="47" fillId="0" borderId="0" xfId="0" applyFont="1"/>
    <xf numFmtId="0" fontId="34" fillId="0" borderId="0" xfId="7" applyFont="1"/>
    <xf numFmtId="0" fontId="37" fillId="0" borderId="0" xfId="7" applyFont="1"/>
    <xf numFmtId="0" fontId="18" fillId="0" borderId="0" xfId="0" applyFont="1"/>
    <xf numFmtId="0" fontId="52" fillId="0" borderId="0" xfId="0" applyFont="1"/>
    <xf numFmtId="0" fontId="53" fillId="0" borderId="0" xfId="0" applyFont="1"/>
    <xf numFmtId="169" fontId="33" fillId="25" borderId="10" xfId="2" applyNumberFormat="1" applyFont="1" applyFill="1" applyBorder="1" applyAlignment="1">
      <alignment horizontal="right" vertical="center"/>
    </xf>
    <xf numFmtId="169" fontId="19" fillId="0" borderId="0" xfId="2" applyNumberFormat="1" applyFont="1"/>
    <xf numFmtId="169" fontId="54" fillId="0" borderId="0" xfId="2" applyNumberFormat="1" applyFont="1"/>
    <xf numFmtId="3" fontId="18" fillId="0" borderId="14" xfId="0" applyNumberFormat="1" applyFont="1" applyBorder="1" applyAlignment="1">
      <alignment horizontal="center" vertical="center"/>
    </xf>
    <xf numFmtId="177" fontId="18" fillId="0" borderId="0" xfId="0" applyNumberFormat="1" applyFont="1"/>
    <xf numFmtId="3" fontId="17" fillId="0" borderId="14" xfId="0" applyNumberFormat="1" applyFont="1" applyBorder="1" applyAlignment="1">
      <alignment horizontal="center" vertical="center"/>
    </xf>
    <xf numFmtId="177" fontId="17" fillId="0" borderId="0" xfId="0" applyNumberFormat="1" applyFont="1"/>
    <xf numFmtId="0" fontId="42" fillId="25" borderId="10" xfId="0" applyFont="1" applyFill="1" applyBorder="1" applyAlignment="1">
      <alignment horizontal="left" vertical="center"/>
    </xf>
    <xf numFmtId="165" fontId="42" fillId="25" borderId="10" xfId="60" applyFont="1" applyFill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23" borderId="0" xfId="0" applyFont="1" applyFill="1"/>
    <xf numFmtId="169" fontId="55" fillId="23" borderId="0" xfId="2" applyNumberFormat="1" applyFont="1" applyFill="1" applyBorder="1" applyAlignment="1">
      <alignment horizontal="center" vertical="center"/>
    </xf>
    <xf numFmtId="166" fontId="55" fillId="23" borderId="0" xfId="0" applyNumberFormat="1" applyFont="1" applyFill="1" applyAlignment="1">
      <alignment horizontal="center" vertical="center"/>
    </xf>
    <xf numFmtId="0" fontId="5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0" fillId="0" borderId="0" xfId="0" applyFont="1" applyAlignment="1">
      <alignment vertical="top"/>
    </xf>
    <xf numFmtId="165" fontId="55" fillId="0" borderId="0" xfId="60" applyFont="1"/>
    <xf numFmtId="169" fontId="55" fillId="0" borderId="0" xfId="2" applyNumberFormat="1" applyFont="1" applyAlignment="1">
      <alignment vertical="top"/>
    </xf>
    <xf numFmtId="10" fontId="55" fillId="0" borderId="0" xfId="0" applyNumberFormat="1" applyFont="1"/>
    <xf numFmtId="169" fontId="55" fillId="0" borderId="0" xfId="0" applyNumberFormat="1" applyFont="1"/>
    <xf numFmtId="166" fontId="55" fillId="0" borderId="0" xfId="0" applyNumberFormat="1" applyFont="1"/>
    <xf numFmtId="3" fontId="55" fillId="0" borderId="0" xfId="0" applyNumberFormat="1" applyFont="1"/>
    <xf numFmtId="4" fontId="55" fillId="0" borderId="0" xfId="0" applyNumberFormat="1" applyFont="1"/>
    <xf numFmtId="171" fontId="55" fillId="0" borderId="0" xfId="0" applyNumberFormat="1" applyFont="1"/>
    <xf numFmtId="170" fontId="55" fillId="0" borderId="0" xfId="1" applyNumberFormat="1" applyFont="1"/>
    <xf numFmtId="169" fontId="55" fillId="0" borderId="0" xfId="2" applyNumberFormat="1" applyFont="1"/>
    <xf numFmtId="173" fontId="55" fillId="0" borderId="0" xfId="0" applyNumberFormat="1" applyFont="1"/>
    <xf numFmtId="164" fontId="55" fillId="0" borderId="0" xfId="1" applyFont="1"/>
    <xf numFmtId="0" fontId="61" fillId="0" borderId="0" xfId="0" applyFont="1" applyAlignment="1">
      <alignment horizontal="center"/>
    </xf>
    <xf numFmtId="0" fontId="61" fillId="0" borderId="0" xfId="0" applyFont="1"/>
    <xf numFmtId="0" fontId="56" fillId="0" borderId="0" xfId="0" applyFont="1" applyAlignment="1">
      <alignment horizontal="center" vertical="center"/>
    </xf>
    <xf numFmtId="171" fontId="55" fillId="0" borderId="0" xfId="0" applyNumberFormat="1" applyFont="1" applyAlignment="1">
      <alignment horizontal="center" vertical="center"/>
    </xf>
    <xf numFmtId="171" fontId="55" fillId="0" borderId="0" xfId="2" applyNumberFormat="1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168" fontId="55" fillId="0" borderId="0" xfId="0" applyNumberFormat="1" applyFont="1"/>
    <xf numFmtId="0" fontId="59" fillId="0" borderId="0" xfId="0" applyFont="1" applyAlignment="1">
      <alignment horizontal="left" vertical="center"/>
    </xf>
    <xf numFmtId="169" fontId="55" fillId="0" borderId="0" xfId="2" applyNumberFormat="1" applyFont="1" applyAlignment="1">
      <alignment horizontal="center"/>
    </xf>
    <xf numFmtId="0" fontId="41" fillId="0" borderId="0" xfId="0" applyFont="1" applyAlignment="1">
      <alignment vertical="top"/>
    </xf>
    <xf numFmtId="0" fontId="17" fillId="0" borderId="0" xfId="0" applyFont="1" applyAlignment="1">
      <alignment wrapText="1"/>
    </xf>
    <xf numFmtId="179" fontId="17" fillId="0" borderId="0" xfId="2" applyNumberFormat="1" applyFont="1"/>
    <xf numFmtId="0" fontId="22" fillId="0" borderId="0" xfId="0" applyFont="1" applyAlignment="1">
      <alignment vertical="top"/>
    </xf>
    <xf numFmtId="0" fontId="39" fillId="23" borderId="0" xfId="0" applyFont="1" applyFill="1"/>
    <xf numFmtId="0" fontId="58" fillId="23" borderId="9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165" fontId="72" fillId="0" borderId="22" xfId="60" applyFont="1" applyBorder="1" applyAlignment="1">
      <alignment vertical="center"/>
    </xf>
    <xf numFmtId="0" fontId="55" fillId="23" borderId="10" xfId="0" applyFont="1" applyFill="1" applyBorder="1" applyAlignment="1">
      <alignment vertical="center"/>
    </xf>
    <xf numFmtId="0" fontId="79" fillId="0" borderId="0" xfId="0" applyFont="1" applyAlignment="1">
      <alignment horizontal="left" vertical="center"/>
    </xf>
    <xf numFmtId="0" fontId="55" fillId="23" borderId="9" xfId="0" applyFont="1" applyFill="1" applyBorder="1"/>
    <xf numFmtId="166" fontId="74" fillId="28" borderId="0" xfId="0" applyNumberFormat="1" applyFont="1" applyFill="1" applyAlignment="1">
      <alignment horizontal="center" vertical="center"/>
    </xf>
    <xf numFmtId="165" fontId="99" fillId="0" borderId="0" xfId="60" applyFont="1" applyAlignment="1">
      <alignment vertical="top"/>
    </xf>
    <xf numFmtId="0" fontId="55" fillId="23" borderId="12" xfId="0" applyFont="1" applyFill="1" applyBorder="1"/>
    <xf numFmtId="0" fontId="55" fillId="23" borderId="9" xfId="0" applyFont="1" applyFill="1" applyBorder="1" applyAlignment="1">
      <alignment horizontal="left" vertical="center"/>
    </xf>
    <xf numFmtId="0" fontId="22" fillId="0" borderId="0" xfId="0" applyFont="1" applyAlignment="1">
      <alignment vertical="top" wrapText="1"/>
    </xf>
    <xf numFmtId="0" fontId="57" fillId="23" borderId="9" xfId="0" applyFont="1" applyFill="1" applyBorder="1"/>
    <xf numFmtId="0" fontId="79" fillId="0" borderId="20" xfId="0" applyFont="1" applyBorder="1" applyAlignment="1">
      <alignment horizontal="left" vertical="center"/>
    </xf>
    <xf numFmtId="165" fontId="72" fillId="0" borderId="22" xfId="60" applyFont="1" applyBorder="1" applyAlignment="1">
      <alignment horizontal="center" vertical="center"/>
    </xf>
    <xf numFmtId="0" fontId="39" fillId="23" borderId="9" xfId="0" applyFont="1" applyFill="1" applyBorder="1"/>
    <xf numFmtId="0" fontId="58" fillId="23" borderId="10" xfId="0" applyFont="1" applyFill="1" applyBorder="1" applyAlignment="1">
      <alignment vertical="center"/>
    </xf>
    <xf numFmtId="165" fontId="27" fillId="23" borderId="0" xfId="60" applyFont="1" applyFill="1" applyAlignment="1">
      <alignment horizontal="center" vertical="center"/>
    </xf>
    <xf numFmtId="0" fontId="55" fillId="23" borderId="0" xfId="0" applyFont="1" applyFill="1" applyAlignment="1">
      <alignment vertical="top"/>
    </xf>
    <xf numFmtId="0" fontId="39" fillId="23" borderId="15" xfId="0" applyFont="1" applyFill="1" applyBorder="1"/>
    <xf numFmtId="0" fontId="55" fillId="23" borderId="10" xfId="0" applyFont="1" applyFill="1" applyBorder="1"/>
    <xf numFmtId="165" fontId="67" fillId="23" borderId="0" xfId="60" applyFont="1" applyFill="1" applyAlignment="1">
      <alignment horizontal="left" vertical="center"/>
    </xf>
    <xf numFmtId="165" fontId="38" fillId="23" borderId="22" xfId="6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67" fillId="23" borderId="0" xfId="0" applyFont="1" applyFill="1" applyAlignment="1">
      <alignment vertical="center"/>
    </xf>
    <xf numFmtId="0" fontId="39" fillId="23" borderId="10" xfId="0" applyFont="1" applyFill="1" applyBorder="1"/>
    <xf numFmtId="0" fontId="75" fillId="0" borderId="0" xfId="0" applyFont="1" applyAlignment="1">
      <alignment horizontal="left" vertical="center"/>
    </xf>
    <xf numFmtId="0" fontId="65" fillId="0" borderId="0" xfId="0" applyFont="1"/>
    <xf numFmtId="0" fontId="65" fillId="0" borderId="0" xfId="0" applyFont="1" applyAlignment="1">
      <alignment vertical="top"/>
    </xf>
    <xf numFmtId="0" fontId="66" fillId="0" borderId="0" xfId="0" applyFont="1" applyAlignment="1">
      <alignment vertical="top"/>
    </xf>
    <xf numFmtId="0" fontId="63" fillId="23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71" fillId="0" borderId="0" xfId="0" applyFont="1" applyAlignment="1">
      <alignment vertical="center"/>
    </xf>
    <xf numFmtId="0" fontId="71" fillId="0" borderId="0" xfId="0" applyFont="1"/>
    <xf numFmtId="169" fontId="71" fillId="0" borderId="0" xfId="2" applyNumberFormat="1" applyFont="1"/>
    <xf numFmtId="0" fontId="71" fillId="0" borderId="0" xfId="0" applyFont="1" applyAlignment="1">
      <alignment vertical="top"/>
    </xf>
    <xf numFmtId="171" fontId="71" fillId="0" borderId="0" xfId="0" applyNumberFormat="1" applyFont="1"/>
    <xf numFmtId="165" fontId="72" fillId="0" borderId="17" xfId="60" applyFont="1" applyBorder="1" applyAlignment="1">
      <alignment horizontal="center" vertical="center"/>
    </xf>
    <xf numFmtId="0" fontId="73" fillId="0" borderId="0" xfId="0" applyFont="1" applyAlignment="1">
      <alignment vertical="top"/>
    </xf>
    <xf numFmtId="168" fontId="65" fillId="0" borderId="0" xfId="0" applyNumberFormat="1" applyFont="1" applyAlignment="1">
      <alignment vertical="top"/>
    </xf>
    <xf numFmtId="0" fontId="68" fillId="0" borderId="0" xfId="0" applyFont="1"/>
    <xf numFmtId="165" fontId="67" fillId="0" borderId="0" xfId="60" applyFont="1" applyAlignment="1">
      <alignment horizontal="left" vertical="center"/>
    </xf>
    <xf numFmtId="0" fontId="78" fillId="0" borderId="16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left" vertical="center"/>
    </xf>
    <xf numFmtId="0" fontId="79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81" fillId="28" borderId="0" xfId="0" applyFont="1" applyFill="1" applyAlignment="1">
      <alignment vertical="center"/>
    </xf>
    <xf numFmtId="171" fontId="74" fillId="0" borderId="0" xfId="0" applyNumberFormat="1" applyFont="1" applyAlignment="1">
      <alignment horizontal="center" vertical="center"/>
    </xf>
    <xf numFmtId="171" fontId="75" fillId="0" borderId="0" xfId="0" applyNumberFormat="1" applyFont="1" applyAlignment="1">
      <alignment horizontal="center" vertical="center"/>
    </xf>
    <xf numFmtId="169" fontId="74" fillId="0" borderId="0" xfId="2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169" fontId="74" fillId="0" borderId="16" xfId="2" applyNumberFormat="1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171" fontId="71" fillId="0" borderId="0" xfId="0" applyNumberFormat="1" applyFont="1" applyAlignment="1">
      <alignment horizontal="center" vertical="center"/>
    </xf>
    <xf numFmtId="166" fontId="71" fillId="28" borderId="0" xfId="0" applyNumberFormat="1" applyFont="1" applyFill="1" applyAlignment="1">
      <alignment horizontal="center" vertical="center"/>
    </xf>
    <xf numFmtId="176" fontId="75" fillId="23" borderId="0" xfId="60" applyNumberFormat="1" applyFont="1" applyFill="1" applyAlignment="1">
      <alignment horizontal="left" vertical="center"/>
    </xf>
    <xf numFmtId="176" fontId="74" fillId="23" borderId="0" xfId="60" applyNumberFormat="1" applyFont="1" applyFill="1" applyAlignment="1">
      <alignment horizontal="center" vertical="center"/>
    </xf>
    <xf numFmtId="166" fontId="79" fillId="28" borderId="0" xfId="2" applyNumberFormat="1" applyFont="1" applyFill="1" applyBorder="1" applyAlignment="1">
      <alignment horizontal="center" vertical="center"/>
    </xf>
    <xf numFmtId="172" fontId="74" fillId="23" borderId="0" xfId="60" applyNumberFormat="1" applyFont="1" applyFill="1" applyAlignment="1">
      <alignment horizontal="center" vertical="center"/>
    </xf>
    <xf numFmtId="165" fontId="84" fillId="0" borderId="17" xfId="60" applyFont="1" applyBorder="1" applyAlignment="1">
      <alignment horizontal="lef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1" fillId="0" borderId="10" xfId="0" applyFont="1" applyBorder="1" applyAlignment="1">
      <alignment vertical="center"/>
    </xf>
    <xf numFmtId="0" fontId="85" fillId="0" borderId="0" xfId="0" applyFont="1" applyAlignment="1">
      <alignment horizontal="center" vertical="center"/>
    </xf>
    <xf numFmtId="0" fontId="75" fillId="0" borderId="0" xfId="89" applyFont="1" applyAlignment="1">
      <alignment vertical="center"/>
    </xf>
    <xf numFmtId="0" fontId="74" fillId="0" borderId="0" xfId="89" applyFont="1" applyAlignment="1">
      <alignment vertical="center"/>
    </xf>
    <xf numFmtId="165" fontId="74" fillId="0" borderId="0" xfId="60" applyFont="1" applyAlignment="1">
      <alignment vertical="center"/>
    </xf>
    <xf numFmtId="10" fontId="74" fillId="0" borderId="0" xfId="2" applyNumberFormat="1" applyFont="1" applyFill="1" applyBorder="1" applyAlignment="1">
      <alignment vertical="center"/>
    </xf>
    <xf numFmtId="0" fontId="74" fillId="0" borderId="0" xfId="0" applyFont="1" applyAlignment="1">
      <alignment horizontal="center"/>
    </xf>
    <xf numFmtId="165" fontId="71" fillId="0" borderId="0" xfId="87" applyFont="1" applyAlignment="1">
      <alignment vertical="center"/>
    </xf>
    <xf numFmtId="165" fontId="78" fillId="0" borderId="0" xfId="87" applyFont="1" applyAlignment="1">
      <alignment vertical="center"/>
    </xf>
    <xf numFmtId="165" fontId="86" fillId="0" borderId="0" xfId="87" applyFont="1" applyAlignment="1">
      <alignment vertical="center"/>
    </xf>
    <xf numFmtId="165" fontId="85" fillId="0" borderId="0" xfId="87" applyFont="1" applyAlignment="1">
      <alignment vertical="center"/>
    </xf>
    <xf numFmtId="165" fontId="72" fillId="28" borderId="0" xfId="87" applyFont="1" applyFill="1" applyAlignment="1">
      <alignment horizontal="center" vertical="center"/>
    </xf>
    <xf numFmtId="37" fontId="71" fillId="0" borderId="0" xfId="87" applyNumberFormat="1" applyFont="1" applyAlignment="1">
      <alignment horizontal="center" vertical="center"/>
    </xf>
    <xf numFmtId="3" fontId="71" fillId="28" borderId="0" xfId="87" applyNumberFormat="1" applyFont="1" applyFill="1" applyAlignment="1">
      <alignment horizontal="center" vertical="center"/>
    </xf>
    <xf numFmtId="166" fontId="83" fillId="28" borderId="0" xfId="87" applyNumberFormat="1" applyFont="1" applyFill="1" applyAlignment="1">
      <alignment horizontal="center" vertical="center"/>
    </xf>
    <xf numFmtId="165" fontId="72" fillId="0" borderId="0" xfId="87" applyFont="1" applyAlignment="1">
      <alignment vertical="center"/>
    </xf>
    <xf numFmtId="165" fontId="82" fillId="0" borderId="0" xfId="87" applyFont="1" applyAlignment="1">
      <alignment vertical="center"/>
    </xf>
    <xf numFmtId="0" fontId="74" fillId="0" borderId="0" xfId="0" applyFont="1" applyAlignment="1">
      <alignment horizontal="left"/>
    </xf>
    <xf numFmtId="37" fontId="74" fillId="0" borderId="0" xfId="0" applyNumberFormat="1" applyFont="1" applyAlignment="1">
      <alignment horizontal="center" vertical="center"/>
    </xf>
    <xf numFmtId="165" fontId="74" fillId="0" borderId="16" xfId="60" applyFont="1" applyBorder="1" applyAlignment="1">
      <alignment vertical="center"/>
    </xf>
    <xf numFmtId="0" fontId="92" fillId="0" borderId="0" xfId="0" applyFont="1" applyAlignment="1">
      <alignment vertical="top"/>
    </xf>
    <xf numFmtId="3" fontId="75" fillId="0" borderId="0" xfId="60" applyNumberFormat="1" applyFont="1" applyAlignment="1">
      <alignment horizontal="center" vertical="center"/>
    </xf>
    <xf numFmtId="3" fontId="74" fillId="0" borderId="0" xfId="60" applyNumberFormat="1" applyFont="1" applyAlignment="1">
      <alignment horizontal="center" vertical="center"/>
    </xf>
    <xf numFmtId="169" fontId="79" fillId="0" borderId="0" xfId="2" applyNumberFormat="1" applyFont="1" applyFill="1" applyBorder="1" applyAlignment="1">
      <alignment horizontal="center" vertical="center"/>
    </xf>
    <xf numFmtId="169" fontId="79" fillId="0" borderId="0" xfId="90" applyNumberFormat="1" applyFont="1" applyFill="1" applyBorder="1" applyAlignment="1">
      <alignment horizontal="center" vertical="center"/>
    </xf>
    <xf numFmtId="3" fontId="74" fillId="0" borderId="0" xfId="89" applyNumberFormat="1" applyFont="1" applyAlignment="1">
      <alignment horizontal="center" vertical="center"/>
    </xf>
    <xf numFmtId="0" fontId="78" fillId="0" borderId="0" xfId="0" applyFont="1"/>
    <xf numFmtId="39" fontId="74" fillId="0" borderId="0" xfId="0" applyNumberFormat="1" applyFont="1" applyAlignment="1">
      <alignment horizontal="center" vertical="center"/>
    </xf>
    <xf numFmtId="0" fontId="78" fillId="0" borderId="18" xfId="87" quotePrefix="1" applyNumberFormat="1" applyFont="1" applyBorder="1" applyAlignment="1">
      <alignment horizontal="center" vertical="center"/>
    </xf>
    <xf numFmtId="49" fontId="78" fillId="0" borderId="18" xfId="87" quotePrefix="1" applyNumberFormat="1" applyFont="1" applyBorder="1" applyAlignment="1">
      <alignment horizontal="center" vertical="center"/>
    </xf>
    <xf numFmtId="0" fontId="74" fillId="0" borderId="16" xfId="0" applyFont="1" applyBorder="1" applyAlignment="1">
      <alignment horizontal="center"/>
    </xf>
    <xf numFmtId="39" fontId="74" fillId="0" borderId="16" xfId="0" applyNumberFormat="1" applyFont="1" applyBorder="1" applyAlignment="1">
      <alignment horizontal="center" vertical="center"/>
    </xf>
    <xf numFmtId="0" fontId="78" fillId="0" borderId="18" xfId="0" applyFont="1" applyBorder="1" applyAlignment="1">
      <alignment horizontal="center" vertical="center"/>
    </xf>
    <xf numFmtId="0" fontId="74" fillId="0" borderId="16" xfId="0" applyFont="1" applyBorder="1" applyAlignment="1">
      <alignment horizontal="left"/>
    </xf>
    <xf numFmtId="37" fontId="74" fillId="0" borderId="16" xfId="0" applyNumberFormat="1" applyFont="1" applyBorder="1" applyAlignment="1">
      <alignment horizontal="center" vertical="center"/>
    </xf>
    <xf numFmtId="0" fontId="93" fillId="0" borderId="21" xfId="0" applyFont="1" applyBorder="1"/>
    <xf numFmtId="49" fontId="89" fillId="0" borderId="16" xfId="87" quotePrefix="1" applyNumberFormat="1" applyFont="1" applyBorder="1" applyAlignment="1">
      <alignment horizontal="center" vertical="center"/>
    </xf>
    <xf numFmtId="0" fontId="78" fillId="0" borderId="16" xfId="87" quotePrefix="1" applyNumberFormat="1" applyFont="1" applyBorder="1" applyAlignment="1">
      <alignment horizontal="center" vertical="center"/>
    </xf>
    <xf numFmtId="165" fontId="78" fillId="0" borderId="16" xfId="87" applyFont="1" applyBorder="1" applyAlignment="1">
      <alignment vertical="center"/>
    </xf>
    <xf numFmtId="165" fontId="78" fillId="28" borderId="16" xfId="87" applyFont="1" applyFill="1" applyBorder="1" applyAlignment="1">
      <alignment horizontal="center" vertical="center"/>
    </xf>
    <xf numFmtId="165" fontId="72" fillId="0" borderId="16" xfId="87" applyFont="1" applyBorder="1" applyAlignment="1">
      <alignment vertical="center"/>
    </xf>
    <xf numFmtId="0" fontId="86" fillId="0" borderId="16" xfId="0" applyFont="1" applyBorder="1" applyAlignment="1">
      <alignment vertical="center"/>
    </xf>
    <xf numFmtId="37" fontId="71" fillId="0" borderId="16" xfId="87" applyNumberFormat="1" applyFont="1" applyBorder="1" applyAlignment="1">
      <alignment horizontal="center" vertical="center"/>
    </xf>
    <xf numFmtId="3" fontId="71" fillId="28" borderId="16" xfId="87" applyNumberFormat="1" applyFont="1" applyFill="1" applyBorder="1" applyAlignment="1">
      <alignment horizontal="center" vertical="center"/>
    </xf>
    <xf numFmtId="166" fontId="83" fillId="28" borderId="16" xfId="87" applyNumberFormat="1" applyFont="1" applyFill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49" fontId="78" fillId="0" borderId="21" xfId="87" quotePrefix="1" applyNumberFormat="1" applyFont="1" applyBorder="1" applyAlignment="1">
      <alignment horizontal="center" vertical="center"/>
    </xf>
    <xf numFmtId="165" fontId="64" fillId="0" borderId="21" xfId="87" applyFont="1" applyBorder="1" applyAlignment="1">
      <alignment vertical="center"/>
    </xf>
    <xf numFmtId="0" fontId="75" fillId="0" borderId="0" xfId="89" applyFont="1" applyAlignment="1">
      <alignment vertical="center" wrapText="1"/>
    </xf>
    <xf numFmtId="0" fontId="78" fillId="0" borderId="18" xfId="60" applyNumberFormat="1" applyFont="1" applyBorder="1" applyAlignment="1">
      <alignment horizontal="center" vertical="center"/>
    </xf>
    <xf numFmtId="0" fontId="78" fillId="28" borderId="18" xfId="0" applyFont="1" applyFill="1" applyBorder="1" applyAlignment="1">
      <alignment horizontal="center" vertical="center"/>
    </xf>
    <xf numFmtId="165" fontId="74" fillId="0" borderId="0" xfId="87" applyFont="1" applyAlignment="1">
      <alignment vertical="center"/>
    </xf>
    <xf numFmtId="37" fontId="74" fillId="0" borderId="0" xfId="87" applyNumberFormat="1" applyFont="1" applyAlignment="1">
      <alignment horizontal="center" vertical="center"/>
    </xf>
    <xf numFmtId="3" fontId="74" fillId="28" borderId="0" xfId="87" applyNumberFormat="1" applyFont="1" applyFill="1" applyAlignment="1">
      <alignment horizontal="center" vertical="center"/>
    </xf>
    <xf numFmtId="166" fontId="79" fillId="28" borderId="0" xfId="87" applyNumberFormat="1" applyFont="1" applyFill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172" fontId="74" fillId="23" borderId="20" xfId="60" applyNumberFormat="1" applyFont="1" applyFill="1" applyBorder="1" applyAlignment="1">
      <alignment horizontal="center" vertical="center"/>
    </xf>
    <xf numFmtId="166" fontId="79" fillId="28" borderId="20" xfId="2" applyNumberFormat="1" applyFont="1" applyFill="1" applyBorder="1" applyAlignment="1">
      <alignment horizontal="center" vertical="center"/>
    </xf>
    <xf numFmtId="0" fontId="78" fillId="0" borderId="19" xfId="60" applyNumberFormat="1" applyFont="1" applyBorder="1" applyAlignment="1">
      <alignment horizontal="center" vertical="center"/>
    </xf>
    <xf numFmtId="0" fontId="78" fillId="28" borderId="19" xfId="0" applyFont="1" applyFill="1" applyBorder="1" applyAlignment="1">
      <alignment horizontal="center" vertical="center"/>
    </xf>
    <xf numFmtId="169" fontId="74" fillId="0" borderId="20" xfId="2" applyNumberFormat="1" applyFont="1" applyFill="1" applyBorder="1" applyAlignment="1">
      <alignment horizontal="center" vertical="center"/>
    </xf>
    <xf numFmtId="166" fontId="74" fillId="28" borderId="20" xfId="0" quotePrefix="1" applyNumberFormat="1" applyFont="1" applyFill="1" applyBorder="1" applyAlignment="1">
      <alignment horizontal="center" vertical="center"/>
    </xf>
    <xf numFmtId="0" fontId="69" fillId="0" borderId="0" xfId="0" applyFont="1"/>
    <xf numFmtId="0" fontId="103" fillId="0" borderId="16" xfId="0" applyFont="1" applyBorder="1" applyAlignment="1">
      <alignment horizontal="center" vertical="center"/>
    </xf>
    <xf numFmtId="3" fontId="104" fillId="0" borderId="0" xfId="0" applyNumberFormat="1" applyFont="1" applyAlignment="1">
      <alignment horizontal="center" vertical="center"/>
    </xf>
    <xf numFmtId="0" fontId="104" fillId="0" borderId="0" xfId="0" applyFont="1"/>
    <xf numFmtId="3" fontId="68" fillId="0" borderId="0" xfId="0" applyNumberFormat="1" applyFont="1" applyAlignment="1">
      <alignment horizontal="center" vertical="center"/>
    </xf>
    <xf numFmtId="3" fontId="104" fillId="0" borderId="16" xfId="0" applyNumberFormat="1" applyFont="1" applyBorder="1" applyAlignment="1">
      <alignment horizontal="center" vertical="center"/>
    </xf>
    <xf numFmtId="170" fontId="78" fillId="28" borderId="16" xfId="4" applyNumberFormat="1" applyFont="1" applyFill="1" applyBorder="1" applyAlignment="1">
      <alignment horizontal="center" vertical="center"/>
    </xf>
    <xf numFmtId="0" fontId="29" fillId="23" borderId="0" xfId="0" applyFont="1" applyFill="1"/>
    <xf numFmtId="0" fontId="38" fillId="23" borderId="0" xfId="6" applyFont="1" applyFill="1"/>
    <xf numFmtId="170" fontId="94" fillId="28" borderId="0" xfId="4" applyNumberFormat="1" applyFont="1" applyFill="1" applyBorder="1" applyAlignment="1">
      <alignment horizontal="center" vertical="center"/>
    </xf>
    <xf numFmtId="3" fontId="74" fillId="28" borderId="0" xfId="1" applyNumberFormat="1" applyFont="1" applyFill="1" applyBorder="1" applyAlignment="1">
      <alignment horizontal="center" vertical="center"/>
    </xf>
    <xf numFmtId="166" fontId="79" fillId="28" borderId="0" xfId="1" applyNumberFormat="1" applyFont="1" applyFill="1" applyBorder="1" applyAlignment="1">
      <alignment horizontal="center" vertical="center"/>
    </xf>
    <xf numFmtId="170" fontId="75" fillId="0" borderId="0" xfId="88" applyNumberFormat="1" applyFont="1" applyFill="1" applyBorder="1" applyAlignment="1">
      <alignment horizontal="center" vertical="center"/>
    </xf>
    <xf numFmtId="169" fontId="79" fillId="0" borderId="25" xfId="2" applyNumberFormat="1" applyFont="1" applyFill="1" applyBorder="1" applyAlignment="1">
      <alignment horizontal="center" vertical="center"/>
    </xf>
    <xf numFmtId="0" fontId="74" fillId="0" borderId="25" xfId="0" applyFont="1" applyBorder="1" applyAlignment="1">
      <alignment horizontal="center" vertical="center"/>
    </xf>
    <xf numFmtId="3" fontId="74" fillId="28" borderId="25" xfId="1" applyNumberFormat="1" applyFont="1" applyFill="1" applyBorder="1" applyAlignment="1">
      <alignment horizontal="center" vertical="center"/>
    </xf>
    <xf numFmtId="166" fontId="79" fillId="28" borderId="25" xfId="1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69" fontId="46" fillId="0" borderId="26" xfId="2" applyNumberFormat="1" applyFont="1" applyFill="1" applyBorder="1" applyAlignment="1">
      <alignment horizontal="center" vertical="center"/>
    </xf>
    <xf numFmtId="169" fontId="46" fillId="0" borderId="27" xfId="2" applyNumberFormat="1" applyFont="1" applyFill="1" applyBorder="1" applyAlignment="1">
      <alignment horizontal="center" vertical="center"/>
    </xf>
    <xf numFmtId="3" fontId="14" fillId="25" borderId="28" xfId="1" applyNumberFormat="1" applyFont="1" applyFill="1" applyBorder="1" applyAlignment="1">
      <alignment horizontal="center" vertical="center"/>
    </xf>
    <xf numFmtId="167" fontId="46" fillId="25" borderId="25" xfId="1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vertical="center"/>
    </xf>
    <xf numFmtId="0" fontId="17" fillId="23" borderId="25" xfId="0" applyFont="1" applyFill="1" applyBorder="1"/>
    <xf numFmtId="3" fontId="47" fillId="0" borderId="23" xfId="60" applyNumberFormat="1" applyFont="1" applyBorder="1" applyAlignment="1">
      <alignment horizontal="center" vertical="center"/>
    </xf>
    <xf numFmtId="3" fontId="47" fillId="0" borderId="24" xfId="60" applyNumberFormat="1" applyFont="1" applyBorder="1" applyAlignment="1">
      <alignment horizontal="center" vertical="center"/>
    </xf>
    <xf numFmtId="3" fontId="31" fillId="0" borderId="0" xfId="60" applyNumberFormat="1" applyFont="1" applyAlignment="1">
      <alignment horizontal="center" vertical="center"/>
    </xf>
    <xf numFmtId="3" fontId="14" fillId="25" borderId="0" xfId="1" applyNumberFormat="1" applyFont="1" applyFill="1" applyBorder="1" applyAlignment="1">
      <alignment horizontal="center" vertical="center"/>
    </xf>
    <xf numFmtId="165" fontId="17" fillId="23" borderId="0" xfId="87" applyFont="1" applyFill="1"/>
    <xf numFmtId="165" fontId="48" fillId="23" borderId="0" xfId="87" applyFont="1" applyFill="1" applyAlignment="1">
      <alignment horizontal="left" vertical="top"/>
    </xf>
    <xf numFmtId="165" fontId="17" fillId="23" borderId="9" xfId="87" applyFont="1" applyFill="1" applyBorder="1" applyAlignment="1">
      <alignment vertical="center"/>
    </xf>
    <xf numFmtId="165" fontId="17" fillId="23" borderId="10" xfId="87" applyFont="1" applyFill="1" applyBorder="1" applyAlignment="1">
      <alignment vertical="center"/>
    </xf>
    <xf numFmtId="165" fontId="17" fillId="23" borderId="0" xfId="87" applyFont="1" applyFill="1" applyAlignment="1">
      <alignment vertical="center"/>
    </xf>
    <xf numFmtId="165" fontId="17" fillId="23" borderId="12" xfId="87" applyFont="1" applyFill="1" applyBorder="1" applyAlignment="1">
      <alignment vertical="center"/>
    </xf>
    <xf numFmtId="165" fontId="42" fillId="23" borderId="10" xfId="87" applyFont="1" applyFill="1" applyBorder="1" applyAlignment="1">
      <alignment vertical="center"/>
    </xf>
    <xf numFmtId="37" fontId="74" fillId="0" borderId="0" xfId="1" applyNumberFormat="1" applyFont="1" applyFill="1" applyBorder="1" applyAlignment="1">
      <alignment horizontal="center" vertical="center"/>
    </xf>
    <xf numFmtId="37" fontId="87" fillId="0" borderId="0" xfId="1" applyNumberFormat="1" applyFont="1" applyFill="1" applyBorder="1" applyAlignment="1">
      <alignment horizontal="center" vertical="center"/>
    </xf>
    <xf numFmtId="37" fontId="71" fillId="0" borderId="0" xfId="1" applyNumberFormat="1" applyFont="1" applyFill="1" applyBorder="1" applyAlignment="1">
      <alignment horizontal="center" vertical="center"/>
    </xf>
    <xf numFmtId="37" fontId="87" fillId="0" borderId="16" xfId="1" applyNumberFormat="1" applyFont="1" applyFill="1" applyBorder="1" applyAlignment="1">
      <alignment horizontal="center" vertical="center"/>
    </xf>
    <xf numFmtId="0" fontId="17" fillId="23" borderId="0" xfId="0" applyFont="1" applyFill="1" applyAlignment="1">
      <alignment vertical="top"/>
    </xf>
    <xf numFmtId="0" fontId="17" fillId="23" borderId="9" xfId="0" applyFont="1" applyFill="1" applyBorder="1"/>
    <xf numFmtId="0" fontId="49" fillId="23" borderId="0" xfId="0" applyFont="1" applyFill="1" applyAlignment="1">
      <alignment horizontal="center" vertical="top"/>
    </xf>
    <xf numFmtId="0" fontId="17" fillId="23" borderId="10" xfId="0" applyFont="1" applyFill="1" applyBorder="1"/>
    <xf numFmtId="0" fontId="17" fillId="23" borderId="12" xfId="0" applyFont="1" applyFill="1" applyBorder="1"/>
    <xf numFmtId="165" fontId="19" fillId="23" borderId="0" xfId="60" applyFont="1" applyFill="1" applyAlignment="1">
      <alignment horizontal="right"/>
    </xf>
    <xf numFmtId="0" fontId="78" fillId="23" borderId="20" xfId="60" applyNumberFormat="1" applyFont="1" applyFill="1" applyBorder="1" applyAlignment="1">
      <alignment horizontal="center" vertical="center"/>
    </xf>
    <xf numFmtId="165" fontId="78" fillId="23" borderId="20" xfId="60" applyFont="1" applyFill="1" applyBorder="1" applyAlignment="1">
      <alignment horizontal="center" vertical="center"/>
    </xf>
    <xf numFmtId="169" fontId="74" fillId="0" borderId="0" xfId="2" applyNumberFormat="1" applyFont="1" applyAlignment="1">
      <alignment horizontal="center" vertical="center"/>
    </xf>
    <xf numFmtId="169" fontId="74" fillId="0" borderId="20" xfId="2" applyNumberFormat="1" applyFont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horizontal="left" vertical="center"/>
    </xf>
    <xf numFmtId="177" fontId="107" fillId="0" borderId="0" xfId="0" applyNumberFormat="1" applyFont="1" applyAlignment="1">
      <alignment horizontal="center" vertical="center"/>
    </xf>
    <xf numFmtId="0" fontId="108" fillId="0" borderId="0" xfId="0" applyFont="1"/>
    <xf numFmtId="3" fontId="107" fillId="0" borderId="0" xfId="0" applyNumberFormat="1" applyFont="1" applyAlignment="1">
      <alignment horizontal="center" vertical="center"/>
    </xf>
    <xf numFmtId="0" fontId="109" fillId="0" borderId="0" xfId="0" applyFont="1" applyAlignment="1">
      <alignment horizontal="left" vertical="center"/>
    </xf>
    <xf numFmtId="3" fontId="108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left" vertical="center" wrapText="1"/>
    </xf>
    <xf numFmtId="37" fontId="107" fillId="0" borderId="0" xfId="0" applyNumberFormat="1" applyFont="1" applyAlignment="1">
      <alignment horizontal="center" vertical="center"/>
    </xf>
    <xf numFmtId="169" fontId="109" fillId="0" borderId="0" xfId="2" applyNumberFormat="1" applyFont="1" applyFill="1" applyBorder="1" applyAlignment="1">
      <alignment horizontal="right" vertical="center"/>
    </xf>
    <xf numFmtId="169" fontId="108" fillId="0" borderId="0" xfId="2" applyNumberFormat="1" applyFont="1" applyFill="1" applyBorder="1" applyAlignment="1">
      <alignment horizontal="center" vertical="center"/>
    </xf>
    <xf numFmtId="0" fontId="108" fillId="0" borderId="0" xfId="7" applyFont="1"/>
    <xf numFmtId="37" fontId="108" fillId="0" borderId="0" xfId="0" applyNumberFormat="1" applyFont="1" applyAlignment="1">
      <alignment horizontal="center" vertical="center"/>
    </xf>
    <xf numFmtId="0" fontId="109" fillId="0" borderId="16" xfId="0" applyFont="1" applyBorder="1" applyAlignment="1">
      <alignment horizontal="left" vertical="center"/>
    </xf>
    <xf numFmtId="37" fontId="108" fillId="0" borderId="16" xfId="0" applyNumberFormat="1" applyFont="1" applyBorder="1" applyAlignment="1">
      <alignment horizontal="center" vertical="center"/>
    </xf>
    <xf numFmtId="0" fontId="76" fillId="28" borderId="0" xfId="0" applyFont="1" applyFill="1" applyAlignment="1">
      <alignment vertical="center"/>
    </xf>
    <xf numFmtId="166" fontId="74" fillId="28" borderId="20" xfId="0" applyNumberFormat="1" applyFont="1" applyFill="1" applyBorder="1" applyAlignment="1">
      <alignment horizontal="center" vertical="center"/>
    </xf>
    <xf numFmtId="0" fontId="55" fillId="23" borderId="9" xfId="0" applyFont="1" applyFill="1" applyBorder="1" applyAlignment="1">
      <alignment vertical="center"/>
    </xf>
    <xf numFmtId="168" fontId="5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5" fontId="17" fillId="0" borderId="29" xfId="60" applyFont="1" applyBorder="1"/>
    <xf numFmtId="176" fontId="75" fillId="23" borderId="20" xfId="60" applyNumberFormat="1" applyFont="1" applyFill="1" applyBorder="1" applyAlignment="1">
      <alignment horizontal="left" vertical="center"/>
    </xf>
    <xf numFmtId="44" fontId="17" fillId="0" borderId="0" xfId="103" applyFont="1"/>
    <xf numFmtId="0" fontId="99" fillId="0" borderId="0" xfId="0" applyFont="1" applyAlignment="1">
      <alignment vertical="center"/>
    </xf>
    <xf numFmtId="0" fontId="104" fillId="0" borderId="16" xfId="0" applyFont="1" applyBorder="1"/>
    <xf numFmtId="0" fontId="104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104" fillId="0" borderId="12" xfId="0" applyFont="1" applyBorder="1" applyAlignment="1">
      <alignment horizontal="left" vertical="center"/>
    </xf>
    <xf numFmtId="165" fontId="17" fillId="0" borderId="0" xfId="60" applyFont="1" applyAlignment="1">
      <alignment horizontal="center"/>
    </xf>
    <xf numFmtId="165" fontId="17" fillId="0" borderId="0" xfId="60" applyFont="1" applyAlignment="1">
      <alignment horizontal="center" vertical="center"/>
    </xf>
    <xf numFmtId="165" fontId="18" fillId="0" borderId="0" xfId="60" applyFont="1" applyAlignment="1">
      <alignment horizontal="center"/>
    </xf>
    <xf numFmtId="165" fontId="95" fillId="0" borderId="0" xfId="60" applyFont="1" applyAlignment="1">
      <alignment vertical="top"/>
    </xf>
    <xf numFmtId="165" fontId="96" fillId="0" borderId="0" xfId="60" applyFont="1" applyAlignment="1">
      <alignment vertical="top"/>
    </xf>
    <xf numFmtId="0" fontId="67" fillId="0" borderId="0" xfId="0" applyFont="1" applyAlignment="1">
      <alignment horizontal="left" vertical="center"/>
    </xf>
    <xf numFmtId="165" fontId="99" fillId="0" borderId="0" xfId="60" applyFont="1" applyAlignment="1">
      <alignment vertical="top"/>
    </xf>
    <xf numFmtId="165" fontId="97" fillId="0" borderId="0" xfId="60" applyFont="1" applyAlignment="1">
      <alignment vertical="top"/>
    </xf>
    <xf numFmtId="165" fontId="57" fillId="0" borderId="0" xfId="6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96" fillId="0" borderId="0" xfId="0" applyFont="1" applyAlignment="1">
      <alignment vertical="top"/>
    </xf>
    <xf numFmtId="0" fontId="99" fillId="0" borderId="0" xfId="0" applyFont="1" applyAlignment="1">
      <alignment vertical="top"/>
    </xf>
    <xf numFmtId="0" fontId="101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165" fontId="69" fillId="0" borderId="0" xfId="60" applyFont="1"/>
    <xf numFmtId="0" fontId="69" fillId="0" borderId="0" xfId="0" applyFont="1"/>
    <xf numFmtId="170" fontId="78" fillId="28" borderId="21" xfId="4" applyNumberFormat="1" applyFont="1" applyFill="1" applyBorder="1" applyAlignment="1">
      <alignment horizontal="center" vertical="center"/>
    </xf>
    <xf numFmtId="170" fontId="32" fillId="26" borderId="7" xfId="4" applyNumberFormat="1" applyFont="1" applyFill="1" applyBorder="1" applyAlignment="1">
      <alignment horizontal="center" vertical="center"/>
    </xf>
    <xf numFmtId="170" fontId="32" fillId="26" borderId="8" xfId="4" applyNumberFormat="1" applyFont="1" applyFill="1" applyBorder="1" applyAlignment="1">
      <alignment horizontal="center" vertical="center"/>
    </xf>
    <xf numFmtId="0" fontId="74" fillId="0" borderId="0" xfId="89" applyFont="1" applyAlignment="1">
      <alignment horizontal="left" vertical="center" wrapText="1"/>
    </xf>
    <xf numFmtId="0" fontId="30" fillId="0" borderId="0" xfId="0" applyFont="1" applyAlignment="1">
      <alignment horizontal="center" vertical="top" wrapText="1"/>
    </xf>
    <xf numFmtId="0" fontId="88" fillId="0" borderId="0" xfId="0" applyFont="1" applyAlignment="1">
      <alignment horizontal="left" vertical="top" wrapText="1"/>
    </xf>
    <xf numFmtId="0" fontId="93" fillId="0" borderId="0" xfId="0" applyFont="1" applyAlignment="1">
      <alignment horizontal="left" vertical="top" wrapText="1"/>
    </xf>
    <xf numFmtId="165" fontId="78" fillId="28" borderId="21" xfId="87" applyFont="1" applyFill="1" applyBorder="1" applyAlignment="1">
      <alignment horizontal="center" vertical="center"/>
    </xf>
    <xf numFmtId="165" fontId="88" fillId="0" borderId="0" xfId="87" applyFont="1" applyAlignment="1">
      <alignment horizontal="center" vertical="top"/>
    </xf>
    <xf numFmtId="165" fontId="91" fillId="0" borderId="0" xfId="87" applyFont="1" applyAlignment="1">
      <alignment horizontal="center" vertical="top"/>
    </xf>
    <xf numFmtId="165" fontId="67" fillId="0" borderId="0" xfId="87" applyFont="1" applyAlignment="1">
      <alignment horizontal="center" vertical="top"/>
    </xf>
    <xf numFmtId="0" fontId="67" fillId="0" borderId="0" xfId="0" applyFont="1" applyAlignment="1">
      <alignment horizontal="left"/>
    </xf>
    <xf numFmtId="0" fontId="103" fillId="0" borderId="21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8" fillId="24" borderId="0" xfId="0" applyFont="1" applyFill="1" applyAlignment="1">
      <alignment horizontal="center"/>
    </xf>
    <xf numFmtId="0" fontId="31" fillId="27" borderId="0" xfId="0" applyFont="1" applyFill="1" applyAlignment="1">
      <alignment horizontal="center"/>
    </xf>
    <xf numFmtId="49" fontId="24" fillId="26" borderId="0" xfId="87" quotePrefix="1" applyNumberFormat="1" applyFont="1" applyFill="1" applyAlignment="1">
      <alignment horizontal="center" vertical="center" wrapText="1"/>
    </xf>
    <xf numFmtId="49" fontId="32" fillId="26" borderId="0" xfId="87" quotePrefix="1" applyNumberFormat="1" applyFont="1" applyFill="1" applyAlignment="1">
      <alignment horizontal="center" vertical="center" wrapText="1"/>
    </xf>
    <xf numFmtId="0" fontId="69" fillId="0" borderId="0" xfId="0" applyFont="1" applyAlignment="1">
      <alignment horizontal="left" vertical="top" wrapText="1"/>
    </xf>
    <xf numFmtId="0" fontId="89" fillId="0" borderId="21" xfId="0" applyFont="1" applyBorder="1" applyAlignment="1">
      <alignment horizontal="center"/>
    </xf>
    <xf numFmtId="49" fontId="89" fillId="0" borderId="21" xfId="87" quotePrefix="1" applyNumberFormat="1" applyFont="1" applyBorder="1" applyAlignment="1">
      <alignment horizontal="center" wrapText="1"/>
    </xf>
    <xf numFmtId="49" fontId="89" fillId="0" borderId="16" xfId="87" quotePrefix="1" applyNumberFormat="1" applyFont="1" applyBorder="1" applyAlignment="1">
      <alignment horizontal="center" wrapText="1"/>
    </xf>
    <xf numFmtId="0" fontId="33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</cellXfs>
  <cellStyles count="104">
    <cellStyle name="Celda vinculada 2" xfId="82" xr:uid="{00000000-0005-0000-0000-000000000000}"/>
    <cellStyle name="Comma" xfId="1" builtinId="3"/>
    <cellStyle name="Currency" xfId="103" builtinId="4"/>
    <cellStyle name="Euro" xfId="3" xr:uid="{00000000-0005-0000-0000-000001000000}"/>
    <cellStyle name="Followed Hyperlink" xfId="94" builtinId="9" hidden="1"/>
    <cellStyle name="Followed Hyperlink" xfId="92" builtinId="9" hidden="1"/>
    <cellStyle name="Followed Hyperlink" xfId="98" builtinId="9" hidden="1"/>
    <cellStyle name="Followed Hyperlink" xfId="96" builtinId="9" hidden="1"/>
    <cellStyle name="Hyperlink" xfId="93" builtinId="8" hidden="1"/>
    <cellStyle name="Hyperlink" xfId="91" builtinId="8" hidden="1"/>
    <cellStyle name="Hyperlink" xfId="97" builtinId="8" hidden="1"/>
    <cellStyle name="Hyperlink" xfId="95" builtinId="8" hidden="1"/>
    <cellStyle name="Millares 2" xfId="4" xr:uid="{00000000-0005-0000-0000-00000B000000}"/>
    <cellStyle name="Millares 2 2" xfId="88" xr:uid="{00000000-0005-0000-0000-00000C000000}"/>
    <cellStyle name="Millares 2 2 2" xfId="102" xr:uid="{1A7E42EB-9464-4E9C-ABAA-6A05DF1CA4DC}"/>
    <cellStyle name="Millares 2 3" xfId="100" xr:uid="{18CC8B1B-FF0A-4059-AA86-BF31A04C9DC3}"/>
    <cellStyle name="Millares 3" xfId="5" xr:uid="{00000000-0005-0000-0000-00000D000000}"/>
    <cellStyle name="Millares 3 2" xfId="101" xr:uid="{5D502598-2F1C-46A4-B245-0C7D6D08CC96}"/>
    <cellStyle name="Millares 4" xfId="99" xr:uid="{F75E7F14-BBFC-4C17-B0C3-942C454F02E7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cacontinental.sharepoint.com/sites/IRTeam/Documentos%20compartidos/General/2025/Conference%20Call/3Q25/Tablas/3Q25/Tablas%20Resultados%20AC%20Ingl&#233;s.xlsx" TargetMode="External"/><Relationship Id="rId1" Type="http://schemas.openxmlformats.org/officeDocument/2006/relationships/externalLinkPath" Target="Tablas%20Resultados%20AC%20Ingl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nsolidated"/>
      <sheetName val="MX"/>
      <sheetName val="US"/>
      <sheetName val="SA"/>
      <sheetName val="PL"/>
      <sheetName val="BS"/>
      <sheetName val="Debt"/>
      <sheetName val="CF"/>
      <sheetName val="FX"/>
      <sheetName val="Segments"/>
    </sheetNames>
    <sheetDataSet>
      <sheetData sheetId="0">
        <row r="6">
          <cell r="F6">
            <v>623.11294453891287</v>
          </cell>
        </row>
      </sheetData>
      <sheetData sheetId="1">
        <row r="6">
          <cell r="E6">
            <v>325.379837711297</v>
          </cell>
        </row>
      </sheetData>
      <sheetData sheetId="2">
        <row r="6">
          <cell r="G6">
            <v>211.66940767057096</v>
          </cell>
        </row>
      </sheetData>
      <sheetData sheetId="3">
        <row r="7">
          <cell r="E7">
            <v>50.349565966999997</v>
          </cell>
        </row>
      </sheetData>
      <sheetData sheetId="4">
        <row r="6">
          <cell r="E6">
            <v>63.360864073725999</v>
          </cell>
        </row>
      </sheetData>
      <sheetData sheetId="5">
        <row r="9">
          <cell r="E9">
            <v>62920.297136897258</v>
          </cell>
          <cell r="G9"/>
          <cell r="J9"/>
          <cell r="K9">
            <v>118804.16963799253</v>
          </cell>
          <cell r="L9">
            <v>100594.24119323617</v>
          </cell>
          <cell r="M9"/>
          <cell r="N9">
            <v>18209.928444756355</v>
          </cell>
          <cell r="O9">
            <v>18.102356783800431</v>
          </cell>
          <cell r="P9"/>
          <cell r="R9"/>
          <cell r="U9"/>
        </row>
        <row r="11">
          <cell r="G11"/>
          <cell r="J11"/>
          <cell r="K11">
            <v>66669.382111603394</v>
          </cell>
          <cell r="L11">
            <v>55602.561420219834</v>
          </cell>
          <cell r="M11"/>
          <cell r="N11">
            <v>11066.82069138356</v>
          </cell>
          <cell r="O11">
            <v>19.903436835841724</v>
          </cell>
          <cell r="P11"/>
          <cell r="R11"/>
          <cell r="U11"/>
        </row>
        <row r="12">
          <cell r="G12"/>
          <cell r="J12"/>
          <cell r="K12">
            <v>52134.787526389133</v>
          </cell>
          <cell r="L12">
            <v>44991.679773016338</v>
          </cell>
          <cell r="M12"/>
          <cell r="N12">
            <v>7143.1077533727948</v>
          </cell>
          <cell r="O12">
            <v>15.876508255326049</v>
          </cell>
          <cell r="P12"/>
          <cell r="R12"/>
          <cell r="U12"/>
        </row>
        <row r="13">
          <cell r="G13"/>
          <cell r="J13"/>
          <cell r="K13">
            <v>0.43882961082299327</v>
          </cell>
          <cell r="L13">
            <v>0.44725900050868439</v>
          </cell>
          <cell r="M13"/>
          <cell r="N13"/>
          <cell r="O13"/>
          <cell r="P13"/>
          <cell r="R13"/>
          <cell r="U13"/>
        </row>
        <row r="15">
          <cell r="G15"/>
          <cell r="J15"/>
          <cell r="K15">
            <v>31887.562888476401</v>
          </cell>
          <cell r="L15">
            <v>25937.859458887899</v>
          </cell>
          <cell r="M15"/>
          <cell r="N15">
            <v>5949.7034295885023</v>
          </cell>
          <cell r="O15">
            <v>22.938297738172729</v>
          </cell>
          <cell r="P15"/>
          <cell r="R15"/>
          <cell r="U15"/>
        </row>
        <row r="16">
          <cell r="G16"/>
          <cell r="J16"/>
          <cell r="K16">
            <v>5867.4301582320904</v>
          </cell>
          <cell r="L16">
            <v>5157.1909526955396</v>
          </cell>
          <cell r="M16"/>
          <cell r="N16">
            <v>710.2392055365508</v>
          </cell>
          <cell r="O16">
            <v>13.77182291777126</v>
          </cell>
          <cell r="P16"/>
          <cell r="R16"/>
          <cell r="U16"/>
        </row>
        <row r="17">
          <cell r="G17"/>
          <cell r="J17"/>
          <cell r="K17">
            <v>37754.993046708492</v>
          </cell>
          <cell r="L17">
            <v>31095.050411583437</v>
          </cell>
          <cell r="M17"/>
          <cell r="N17">
            <v>6659.9426351250549</v>
          </cell>
          <cell r="O17">
            <v>21.418015237062015</v>
          </cell>
          <cell r="P17"/>
          <cell r="R17"/>
          <cell r="U17"/>
        </row>
        <row r="18">
          <cell r="G18"/>
          <cell r="J18"/>
          <cell r="K18">
            <v>0.31779181792820493</v>
          </cell>
          <cell r="L18">
            <v>0.30911362363031802</v>
          </cell>
          <cell r="M18"/>
          <cell r="N18"/>
          <cell r="O18"/>
          <cell r="P18"/>
          <cell r="R18"/>
          <cell r="U18"/>
        </row>
        <row r="19">
          <cell r="U19"/>
        </row>
        <row r="20">
          <cell r="G20"/>
          <cell r="J20"/>
          <cell r="K20">
            <v>443.99310360518899</v>
          </cell>
          <cell r="L20">
            <v>-3109.9103462135899</v>
          </cell>
          <cell r="M20"/>
          <cell r="N20">
            <v>3553.9034498187789</v>
          </cell>
          <cell r="O20">
            <v>-114.27671714542396</v>
          </cell>
          <cell r="R20"/>
          <cell r="U20"/>
        </row>
        <row r="21">
          <cell r="G21"/>
          <cell r="J21"/>
          <cell r="K21">
            <v>13935.801376075451</v>
          </cell>
          <cell r="L21">
            <v>17006.539707646491</v>
          </cell>
          <cell r="M21"/>
          <cell r="N21">
            <v>-3070.7383315710395</v>
          </cell>
          <cell r="O21">
            <v>-18.056220632527452</v>
          </cell>
          <cell r="P21"/>
          <cell r="R21"/>
          <cell r="U21"/>
        </row>
        <row r="23">
          <cell r="G23"/>
          <cell r="J23"/>
          <cell r="K23">
            <v>522.96323069423954</v>
          </cell>
          <cell r="L23">
            <v>536.73851516550894</v>
          </cell>
          <cell r="M23"/>
          <cell r="N23">
            <v>-13.775284471269401</v>
          </cell>
          <cell r="O23">
            <v>-2.5664795951938824</v>
          </cell>
          <cell r="P23"/>
          <cell r="R23"/>
          <cell r="U23"/>
        </row>
        <row r="24">
          <cell r="G24"/>
          <cell r="J24"/>
          <cell r="K24">
            <v>14458.764606769691</v>
          </cell>
          <cell r="L24">
            <v>17543.278222811998</v>
          </cell>
          <cell r="M24"/>
          <cell r="N24">
            <v>-3084.5136160423062</v>
          </cell>
          <cell r="O24">
            <v>-17.582310312056904</v>
          </cell>
          <cell r="P24"/>
          <cell r="R24"/>
          <cell r="U24"/>
        </row>
        <row r="25">
          <cell r="G25"/>
          <cell r="J25"/>
          <cell r="K25">
            <v>0.12170250127438209</v>
          </cell>
          <cell r="L25">
            <v>0.17439644670227489</v>
          </cell>
          <cell r="M25"/>
          <cell r="N25"/>
          <cell r="O25"/>
          <cell r="P25"/>
          <cell r="R25"/>
          <cell r="U25"/>
        </row>
        <row r="27">
          <cell r="G27"/>
          <cell r="J27"/>
          <cell r="K27">
            <v>-2708.8810029929141</v>
          </cell>
          <cell r="L27">
            <v>-2305.2576271435678</v>
          </cell>
          <cell r="M27"/>
          <cell r="N27">
            <v>-403.6233758493463</v>
          </cell>
          <cell r="O27">
            <v>17.508818584822293</v>
          </cell>
          <cell r="P27"/>
          <cell r="R27"/>
          <cell r="U27"/>
        </row>
        <row r="28">
          <cell r="G28"/>
          <cell r="J28"/>
          <cell r="K28">
            <v>-764.55033392994153</v>
          </cell>
          <cell r="L28">
            <v>-468.62321472443688</v>
          </cell>
          <cell r="M28"/>
          <cell r="N28">
            <v>-295.92711920550465</v>
          </cell>
          <cell r="O28">
            <v>63.148198788981858</v>
          </cell>
          <cell r="P28"/>
          <cell r="R28"/>
          <cell r="U28"/>
        </row>
        <row r="29">
          <cell r="G29"/>
          <cell r="J29"/>
          <cell r="K29">
            <v>-1</v>
          </cell>
          <cell r="L29">
            <v>0</v>
          </cell>
          <cell r="M29"/>
          <cell r="N29">
            <v>-1</v>
          </cell>
          <cell r="O29" t="e">
            <v>#DIV/0!</v>
          </cell>
          <cell r="P29"/>
          <cell r="R29"/>
          <cell r="U29"/>
        </row>
        <row r="30">
          <cell r="G30"/>
          <cell r="J30"/>
          <cell r="K30">
            <v>-3473.4313369228557</v>
          </cell>
          <cell r="L30">
            <v>-2773.8808418680046</v>
          </cell>
          <cell r="M30"/>
          <cell r="N30">
            <v>-699.55049505485113</v>
          </cell>
          <cell r="O30">
            <v>25.219197757022439</v>
          </cell>
          <cell r="P30"/>
          <cell r="R30"/>
          <cell r="U30"/>
        </row>
        <row r="32">
          <cell r="G32"/>
          <cell r="J32"/>
          <cell r="K32">
            <v>74.318761080194207</v>
          </cell>
          <cell r="L32">
            <v>32.709858433960001</v>
          </cell>
          <cell r="M32"/>
          <cell r="N32">
            <v>41.608902646234206</v>
          </cell>
          <cell r="O32">
            <v>127.20600038743993</v>
          </cell>
          <cell r="P32"/>
          <cell r="R32"/>
          <cell r="U32"/>
        </row>
        <row r="33">
          <cell r="G33"/>
          <cell r="J33"/>
          <cell r="K33">
            <v>11059.652030927031</v>
          </cell>
          <cell r="L33">
            <v>14802.107239377952</v>
          </cell>
          <cell r="M33"/>
          <cell r="N33">
            <v>-3742.4552084509214</v>
          </cell>
          <cell r="O33">
            <v>-25.283259659779333</v>
          </cell>
          <cell r="P33"/>
          <cell r="R33"/>
          <cell r="U33"/>
        </row>
        <row r="35">
          <cell r="G35"/>
          <cell r="J35"/>
          <cell r="K35">
            <v>3164.7848364802599</v>
          </cell>
          <cell r="L35">
            <v>3810.4788821768002</v>
          </cell>
          <cell r="M35"/>
          <cell r="N35">
            <v>-645.69404569654034</v>
          </cell>
          <cell r="O35">
            <v>-16.945220421420537</v>
          </cell>
          <cell r="P35"/>
          <cell r="R35"/>
          <cell r="U35"/>
        </row>
        <row r="36">
          <cell r="G36"/>
          <cell r="J36"/>
          <cell r="K36">
            <v>-1523.1466493378523</v>
          </cell>
          <cell r="L36">
            <v>-2162.5392080061861</v>
          </cell>
          <cell r="M36"/>
          <cell r="N36">
            <v>639.39255866833378</v>
          </cell>
          <cell r="O36">
            <v>-29.566749879084952</v>
          </cell>
          <cell r="P36"/>
          <cell r="R36"/>
          <cell r="U36"/>
        </row>
        <row r="38">
          <cell r="G38"/>
          <cell r="J38"/>
          <cell r="K38">
            <v>6371.7205451089194</v>
          </cell>
          <cell r="L38">
            <v>8829.089149194966</v>
          </cell>
          <cell r="M38"/>
          <cell r="N38">
            <v>-2457.3686040860466</v>
          </cell>
          <cell r="O38">
            <v>-27.83264006695536</v>
          </cell>
          <cell r="P38"/>
          <cell r="R38"/>
          <cell r="U38"/>
        </row>
        <row r="39">
          <cell r="G39"/>
          <cell r="J39"/>
          <cell r="K39">
            <v>5.3632128943993725E-2</v>
          </cell>
          <cell r="L39">
            <v>8.7769329978191854E-2</v>
          </cell>
          <cell r="M39"/>
          <cell r="N39"/>
          <cell r="O39"/>
          <cell r="P39"/>
          <cell r="R39"/>
          <cell r="U39"/>
        </row>
        <row r="40">
          <cell r="U40"/>
        </row>
        <row r="41">
          <cell r="G41"/>
          <cell r="J41"/>
          <cell r="K41">
            <v>5753.1629694083604</v>
          </cell>
          <cell r="L41">
            <v>4766.7140344713744</v>
          </cell>
          <cell r="M41"/>
          <cell r="N41">
            <v>986.44893493698601</v>
          </cell>
          <cell r="O41">
            <v>20.694527253015348</v>
          </cell>
          <cell r="P41"/>
          <cell r="R41"/>
          <cell r="U41"/>
        </row>
        <row r="42">
          <cell r="G42"/>
          <cell r="J42"/>
          <cell r="K42">
            <v>20655.920679783241</v>
          </cell>
          <cell r="L42">
            <v>19200.081911069781</v>
          </cell>
          <cell r="M42"/>
          <cell r="N42">
            <v>1455.83876871346</v>
          </cell>
          <cell r="O42">
            <v>7.5824612387413781</v>
          </cell>
          <cell r="P42"/>
          <cell r="R42"/>
          <cell r="U42"/>
        </row>
        <row r="43">
          <cell r="G43"/>
          <cell r="J43"/>
          <cell r="K43" t="e">
            <v>#REF!</v>
          </cell>
          <cell r="L43" t="e">
            <v>#REF!</v>
          </cell>
          <cell r="M43"/>
          <cell r="N43"/>
          <cell r="O43"/>
          <cell r="P43"/>
          <cell r="R43"/>
          <cell r="U43"/>
        </row>
      </sheetData>
      <sheetData sheetId="6">
        <row r="9">
          <cell r="E9">
            <v>32348.427105370873</v>
          </cell>
        </row>
      </sheetData>
      <sheetData sheetId="7">
        <row r="5">
          <cell r="C5">
            <v>1345.79568622029</v>
          </cell>
        </row>
      </sheetData>
      <sheetData sheetId="8">
        <row r="8">
          <cell r="G8">
            <v>26682.857490977181</v>
          </cell>
        </row>
      </sheetData>
      <sheetData sheetId="9">
        <row r="5">
          <cell r="C5">
            <v>18.682600000000001</v>
          </cell>
        </row>
      </sheetData>
      <sheetData sheetId="10">
        <row r="6">
          <cell r="N6">
            <v>1022.7744281873142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showGridLines="0" zoomScale="143" zoomScaleNormal="140" zoomScalePageLayoutView="112" workbookViewId="0">
      <selection activeCell="I9" sqref="I9"/>
    </sheetView>
  </sheetViews>
  <sheetFormatPr defaultColWidth="11.453125" defaultRowHeight="14" outlineLevelCol="1" x14ac:dyDescent="0.3"/>
  <cols>
    <col min="1" max="1" width="2.26953125" style="47" customWidth="1"/>
    <col min="2" max="2" width="4.26953125" style="47" customWidth="1"/>
    <col min="3" max="3" width="7.26953125" style="47" customWidth="1"/>
    <col min="4" max="4" width="12" style="47" customWidth="1"/>
    <col min="5" max="5" width="14.54296875" style="47" customWidth="1"/>
    <col min="6" max="6" width="12.453125" style="47" bestFit="1" customWidth="1"/>
    <col min="7" max="7" width="14.1796875" style="47" bestFit="1" customWidth="1"/>
    <col min="8" max="8" width="12.54296875" style="47" customWidth="1"/>
    <col min="9" max="9" width="14.1796875" style="47" customWidth="1" outlineLevel="1"/>
    <col min="10" max="10" width="13" style="47" customWidth="1" outlineLevel="1"/>
    <col min="11" max="11" width="12" style="47" customWidth="1" outlineLevel="1"/>
    <col min="12" max="12" width="2.453125" style="47" customWidth="1"/>
    <col min="13" max="13" width="6" style="47" customWidth="1"/>
    <col min="14" max="15" width="11.453125" style="47"/>
    <col min="16" max="16" width="11.453125" style="47" customWidth="1"/>
    <col min="17" max="17" width="11.453125" style="47" hidden="1" customWidth="1"/>
    <col min="18" max="18" width="11.453125" style="47" customWidth="1"/>
    <col min="19" max="16384" width="11.453125" style="47"/>
  </cols>
  <sheetData>
    <row r="1" spans="2:17" x14ac:dyDescent="0.3">
      <c r="B1" s="44"/>
      <c r="C1" s="45"/>
      <c r="D1" s="44"/>
      <c r="E1" s="46"/>
    </row>
    <row r="2" spans="2:17" ht="6" customHeight="1" x14ac:dyDescent="0.3"/>
    <row r="3" spans="2:17" ht="25" customHeight="1" x14ac:dyDescent="0.3">
      <c r="C3" s="238" t="s">
        <v>0</v>
      </c>
      <c r="D3" s="210"/>
      <c r="E3" s="210"/>
      <c r="F3" s="210"/>
      <c r="G3" s="187"/>
      <c r="H3" s="176"/>
      <c r="I3" s="195"/>
      <c r="J3" s="195"/>
      <c r="K3" s="195"/>
      <c r="L3" s="190"/>
      <c r="M3" s="190"/>
    </row>
    <row r="4" spans="2:17" ht="5.25" customHeight="1" x14ac:dyDescent="0.3">
      <c r="F4" s="44"/>
      <c r="G4" s="44"/>
      <c r="H4" s="44"/>
      <c r="I4" s="44"/>
      <c r="J4" s="44"/>
      <c r="K4" s="48"/>
      <c r="L4" s="48"/>
      <c r="M4" s="48"/>
    </row>
    <row r="5" spans="2:17" ht="17.149999999999999" customHeight="1" x14ac:dyDescent="0.35">
      <c r="C5" s="347"/>
      <c r="D5" s="347"/>
      <c r="E5" s="347"/>
      <c r="F5" s="348" t="s">
        <v>1</v>
      </c>
      <c r="G5" s="348" t="s">
        <v>2</v>
      </c>
      <c r="H5" s="349" t="s">
        <v>3</v>
      </c>
      <c r="I5" s="348" t="s">
        <v>4</v>
      </c>
      <c r="J5" s="348" t="s">
        <v>5</v>
      </c>
      <c r="K5" s="349" t="s">
        <v>3</v>
      </c>
      <c r="L5" s="49"/>
      <c r="M5" s="49"/>
    </row>
    <row r="6" spans="2:17" ht="22" customHeight="1" x14ac:dyDescent="0.35">
      <c r="C6" s="234" t="s">
        <v>6</v>
      </c>
      <c r="D6" s="234"/>
      <c r="E6" s="234"/>
      <c r="F6" s="235">
        <v>623.11294453891287</v>
      </c>
      <c r="G6" s="235">
        <v>634.43045087852579</v>
      </c>
      <c r="H6" s="236">
        <v>-1.7838844784232921</v>
      </c>
      <c r="I6" s="235">
        <v>1789.8586242352972</v>
      </c>
      <c r="J6" s="235">
        <v>1836.4374300193549</v>
      </c>
      <c r="K6" s="236">
        <v>-2.5363676988203632</v>
      </c>
      <c r="L6" s="50"/>
      <c r="M6" s="50"/>
      <c r="Q6" s="51"/>
    </row>
    <row r="7" spans="2:17" ht="22" customHeight="1" x14ac:dyDescent="0.35">
      <c r="C7" s="234" t="s">
        <v>7</v>
      </c>
      <c r="D7" s="234"/>
      <c r="E7" s="234"/>
      <c r="F7" s="237">
        <v>62920.297136897265</v>
      </c>
      <c r="G7" s="237">
        <v>62612.728894227905</v>
      </c>
      <c r="H7" s="236">
        <v>0.49122318752299332</v>
      </c>
      <c r="I7" s="237">
        <v>183385.81665619192</v>
      </c>
      <c r="J7" s="237">
        <v>172057.41520148021</v>
      </c>
      <c r="K7" s="236">
        <v>6.584082087625287</v>
      </c>
      <c r="L7" s="50"/>
      <c r="M7" s="50"/>
      <c r="Q7" s="51"/>
    </row>
    <row r="8" spans="2:17" ht="22" customHeight="1" x14ac:dyDescent="0.35">
      <c r="C8" s="234" t="s">
        <v>8</v>
      </c>
      <c r="D8" s="234"/>
      <c r="E8" s="234"/>
      <c r="F8" s="237">
        <v>12830.884662485301</v>
      </c>
      <c r="G8" s="237">
        <v>12683.598401585694</v>
      </c>
      <c r="H8" s="236">
        <v>1.1612340302511681</v>
      </c>
      <c r="I8" s="237">
        <v>36632.390587355294</v>
      </c>
      <c r="J8" s="237">
        <v>34514.383671062657</v>
      </c>
      <c r="K8" s="236">
        <v>6.136592026322063</v>
      </c>
      <c r="L8" s="50"/>
      <c r="M8" s="50"/>
      <c r="Q8" s="51" t="s">
        <v>9</v>
      </c>
    </row>
    <row r="9" spans="2:17" ht="21" customHeight="1" x14ac:dyDescent="0.35">
      <c r="C9" s="373" t="s">
        <v>10</v>
      </c>
      <c r="D9" s="373"/>
      <c r="E9" s="373"/>
      <c r="F9" s="297">
        <v>5310.7888270991143</v>
      </c>
      <c r="G9" s="297">
        <v>5132.3066476491376</v>
      </c>
      <c r="H9" s="298">
        <v>3.4776211108066057</v>
      </c>
      <c r="I9" s="297">
        <v>14922.558267708482</v>
      </c>
      <c r="J9" s="297">
        <v>14297.548773518363</v>
      </c>
      <c r="K9" s="298">
        <v>4.3714450923765913</v>
      </c>
      <c r="L9" s="50"/>
      <c r="M9" s="50"/>
      <c r="Q9" s="51" t="s">
        <v>11</v>
      </c>
    </row>
    <row r="10" spans="2:17" ht="6" customHeight="1" x14ac:dyDescent="0.3">
      <c r="C10" s="372"/>
      <c r="D10" s="372"/>
      <c r="E10" s="372"/>
      <c r="H10" s="52"/>
      <c r="I10" s="52"/>
      <c r="J10" s="52"/>
      <c r="K10" s="52"/>
    </row>
    <row r="11" spans="2:17" ht="12" customHeight="1" x14ac:dyDescent="0.3">
      <c r="B11" s="53"/>
      <c r="C11" s="383" t="s">
        <v>12</v>
      </c>
      <c r="D11" s="383"/>
      <c r="E11" s="383"/>
      <c r="F11" s="383"/>
      <c r="G11" s="383"/>
      <c r="H11" s="383"/>
      <c r="I11" s="383"/>
      <c r="J11" s="383"/>
      <c r="K11" s="383"/>
    </row>
    <row r="12" spans="2:17" ht="12" customHeight="1" x14ac:dyDescent="0.3">
      <c r="B12" s="53"/>
      <c r="C12" s="383" t="s">
        <v>13</v>
      </c>
      <c r="D12" s="383"/>
      <c r="E12" s="383"/>
      <c r="F12" s="383"/>
      <c r="G12" s="383"/>
      <c r="H12" s="383"/>
      <c r="I12" s="383"/>
      <c r="J12" s="383"/>
      <c r="K12" s="383"/>
    </row>
    <row r="13" spans="2:17" ht="13.5" customHeight="1" x14ac:dyDescent="0.3">
      <c r="C13" s="384" t="s">
        <v>14</v>
      </c>
      <c r="D13" s="384"/>
      <c r="E13" s="384"/>
      <c r="F13" s="384"/>
      <c r="G13" s="384"/>
      <c r="H13" s="384"/>
      <c r="I13" s="384"/>
      <c r="J13" s="384"/>
      <c r="K13" s="384"/>
      <c r="Q13" s="47" t="s">
        <v>15</v>
      </c>
    </row>
    <row r="14" spans="2:17" ht="13.5" customHeight="1" x14ac:dyDescent="0.3">
      <c r="D14" s="54"/>
      <c r="E14" s="54"/>
      <c r="F14" s="54"/>
      <c r="Q14" s="47" t="s">
        <v>16</v>
      </c>
    </row>
    <row r="15" spans="2:17" x14ac:dyDescent="0.3">
      <c r="C15" s="55"/>
      <c r="F15" s="56"/>
      <c r="G15" s="56"/>
      <c r="Q15" s="47" t="s">
        <v>17</v>
      </c>
    </row>
    <row r="16" spans="2:17" x14ac:dyDescent="0.3">
      <c r="C16" s="57"/>
      <c r="D16" s="46"/>
      <c r="E16" s="58"/>
      <c r="F16" s="15"/>
      <c r="G16" s="59"/>
      <c r="H16" s="15"/>
      <c r="I16" s="15"/>
      <c r="J16" s="15"/>
      <c r="K16" s="15"/>
      <c r="Q16" s="47" t="s">
        <v>18</v>
      </c>
    </row>
    <row r="17" spans="3:17" x14ac:dyDescent="0.3">
      <c r="C17" s="382"/>
      <c r="D17" s="382"/>
      <c r="E17" s="382"/>
      <c r="F17" s="15"/>
      <c r="G17" s="15"/>
      <c r="H17" s="15"/>
      <c r="I17" s="60"/>
      <c r="J17" s="15"/>
      <c r="K17" s="15"/>
    </row>
    <row r="18" spans="3:17" x14ac:dyDescent="0.3">
      <c r="C18" s="380"/>
      <c r="D18" s="380"/>
      <c r="E18" s="380"/>
      <c r="F18" s="60"/>
      <c r="G18" s="60"/>
      <c r="I18" s="60"/>
      <c r="J18" s="60"/>
      <c r="Q18" s="61" t="s">
        <v>19</v>
      </c>
    </row>
    <row r="19" spans="3:17" x14ac:dyDescent="0.3">
      <c r="C19" s="380"/>
      <c r="D19" s="380"/>
      <c r="E19" s="380"/>
      <c r="F19" s="60"/>
      <c r="G19" s="60"/>
      <c r="I19" s="60"/>
      <c r="J19" s="60"/>
    </row>
    <row r="20" spans="3:17" x14ac:dyDescent="0.3">
      <c r="C20" s="380"/>
      <c r="D20" s="380"/>
      <c r="E20" s="380"/>
      <c r="F20" s="60"/>
      <c r="G20" s="60"/>
      <c r="H20" s="62"/>
      <c r="I20" s="60"/>
      <c r="J20" s="60"/>
      <c r="Q20" s="2" t="s">
        <v>20</v>
      </c>
    </row>
    <row r="21" spans="3:17" x14ac:dyDescent="0.3">
      <c r="C21" s="380"/>
      <c r="D21" s="380"/>
      <c r="E21" s="380"/>
      <c r="F21" s="60"/>
      <c r="G21" s="60"/>
      <c r="H21" s="62"/>
      <c r="I21" s="60"/>
      <c r="J21" s="60"/>
    </row>
    <row r="22" spans="3:17" x14ac:dyDescent="0.3">
      <c r="F22" s="63"/>
      <c r="G22" s="62"/>
      <c r="H22" s="62"/>
      <c r="I22" s="62"/>
      <c r="J22" s="62"/>
    </row>
    <row r="23" spans="3:17" x14ac:dyDescent="0.3">
      <c r="C23" s="380"/>
      <c r="D23" s="380"/>
      <c r="E23" s="380"/>
      <c r="F23" s="64"/>
      <c r="G23" s="64"/>
      <c r="H23" s="65"/>
      <c r="I23" s="64"/>
      <c r="J23" s="64"/>
      <c r="K23" s="66"/>
    </row>
    <row r="24" spans="3:17" x14ac:dyDescent="0.3">
      <c r="C24" s="381"/>
      <c r="D24" s="381"/>
      <c r="E24" s="381"/>
      <c r="F24" s="64"/>
      <c r="G24" s="64"/>
      <c r="H24" s="65"/>
      <c r="I24" s="64"/>
      <c r="J24" s="64"/>
      <c r="K24" s="66"/>
    </row>
    <row r="25" spans="3:17" x14ac:dyDescent="0.3">
      <c r="C25" s="381"/>
      <c r="D25" s="381"/>
      <c r="E25" s="381"/>
      <c r="F25" s="64"/>
      <c r="G25" s="64"/>
      <c r="H25" s="65"/>
      <c r="I25" s="64"/>
      <c r="J25" s="64"/>
      <c r="K25" s="66"/>
    </row>
    <row r="26" spans="3:17" x14ac:dyDescent="0.3">
      <c r="C26" s="381"/>
      <c r="D26" s="381"/>
      <c r="E26" s="381"/>
      <c r="F26" s="64"/>
      <c r="G26" s="64"/>
      <c r="H26" s="65"/>
      <c r="I26" s="64"/>
      <c r="J26" s="64"/>
      <c r="K26" s="66"/>
    </row>
    <row r="27" spans="3:17" x14ac:dyDescent="0.3">
      <c r="C27" s="381"/>
      <c r="D27" s="381"/>
      <c r="E27" s="381"/>
      <c r="F27" s="64"/>
      <c r="G27" s="64"/>
      <c r="H27" s="65"/>
      <c r="I27" s="64"/>
      <c r="J27" s="64"/>
      <c r="K27" s="66"/>
    </row>
    <row r="28" spans="3:17" x14ac:dyDescent="0.3">
      <c r="C28" s="380"/>
      <c r="D28" s="380"/>
      <c r="E28" s="380"/>
      <c r="F28" s="64"/>
      <c r="G28" s="65"/>
      <c r="H28" s="65"/>
      <c r="I28" s="65"/>
      <c r="J28" s="65"/>
      <c r="K28" s="66"/>
    </row>
    <row r="29" spans="3:17" x14ac:dyDescent="0.3">
      <c r="F29" s="46"/>
      <c r="G29" s="46"/>
    </row>
    <row r="30" spans="3:17" x14ac:dyDescent="0.3">
      <c r="D30" s="380"/>
      <c r="E30" s="380"/>
      <c r="F30" s="67"/>
      <c r="G30" s="67"/>
      <c r="I30" s="67"/>
      <c r="J30" s="67"/>
    </row>
    <row r="31" spans="3:17" x14ac:dyDescent="0.3">
      <c r="D31" s="380"/>
      <c r="E31" s="380"/>
      <c r="F31" s="46"/>
      <c r="G31" s="46"/>
      <c r="I31" s="67"/>
      <c r="J31" s="67"/>
    </row>
    <row r="32" spans="3:17" x14ac:dyDescent="0.3">
      <c r="D32" s="380"/>
      <c r="E32" s="380"/>
      <c r="F32" s="68"/>
      <c r="G32" s="68"/>
      <c r="I32" s="67"/>
      <c r="J32" s="67"/>
    </row>
    <row r="33" spans="6:7" x14ac:dyDescent="0.3">
      <c r="F33" s="46"/>
      <c r="G33" s="46"/>
    </row>
  </sheetData>
  <mergeCells count="17">
    <mergeCell ref="C17:E17"/>
    <mergeCell ref="C18:E18"/>
    <mergeCell ref="C11:K11"/>
    <mergeCell ref="C12:K12"/>
    <mergeCell ref="C13:K13"/>
    <mergeCell ref="C19:E19"/>
    <mergeCell ref="C20:E20"/>
    <mergeCell ref="C21:E21"/>
    <mergeCell ref="D31:E31"/>
    <mergeCell ref="D32:E32"/>
    <mergeCell ref="C24:E24"/>
    <mergeCell ref="C25:E25"/>
    <mergeCell ref="C23:E23"/>
    <mergeCell ref="C26:E26"/>
    <mergeCell ref="C27:E27"/>
    <mergeCell ref="C28:E28"/>
    <mergeCell ref="D30:E30"/>
  </mergeCells>
  <dataValidations disablePrompts="1" count="2">
    <dataValidation type="list" allowBlank="1" showInputMessage="1" showErrorMessage="1" sqref="C1" xr:uid="{00000000-0002-0000-0000-000000000000}">
      <formula1>$Q$6:$Q$9</formula1>
    </dataValidation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15"/>
  <sheetViews>
    <sheetView showGridLines="0" zoomScale="135" workbookViewId="0">
      <selection activeCell="B10" sqref="B10:E15"/>
    </sheetView>
  </sheetViews>
  <sheetFormatPr defaultColWidth="11.453125" defaultRowHeight="14" x14ac:dyDescent="0.3"/>
  <cols>
    <col min="1" max="1" width="8.453125" style="2" customWidth="1"/>
    <col min="2" max="2" width="13.54296875" style="2" customWidth="1"/>
    <col min="3" max="4" width="12.26953125" style="2" customWidth="1"/>
    <col min="5" max="5" width="10.26953125" style="2" customWidth="1"/>
    <col min="6" max="6" width="7.453125" style="2" hidden="1" customWidth="1"/>
    <col min="7" max="7" width="5" style="2" hidden="1" customWidth="1"/>
    <col min="8" max="9" width="15.7265625" style="2" customWidth="1"/>
    <col min="10" max="10" width="11.453125" style="2" customWidth="1"/>
    <col min="11" max="16384" width="11.453125" style="2"/>
  </cols>
  <sheetData>
    <row r="2" spans="2:19" ht="17.25" customHeight="1" x14ac:dyDescent="0.3">
      <c r="B2" s="385" t="s">
        <v>148</v>
      </c>
      <c r="C2" s="385"/>
      <c r="D2" s="385"/>
      <c r="E2" s="385"/>
      <c r="F2" s="385"/>
      <c r="G2" s="385"/>
      <c r="H2" s="385"/>
      <c r="I2" s="385"/>
      <c r="J2" s="385"/>
      <c r="K2" s="393"/>
      <c r="L2" s="393"/>
      <c r="M2" s="393"/>
      <c r="N2" s="393"/>
      <c r="P2" s="393"/>
      <c r="Q2" s="393"/>
      <c r="R2" s="393"/>
      <c r="S2" s="393"/>
    </row>
    <row r="3" spans="2:19" ht="7.5" customHeight="1" x14ac:dyDescent="0.3"/>
    <row r="4" spans="2:19" ht="14.5" thickBot="1" x14ac:dyDescent="0.35">
      <c r="C4" s="269" t="s">
        <v>1</v>
      </c>
      <c r="D4" s="269" t="s">
        <v>2</v>
      </c>
      <c r="E4" s="270" t="s">
        <v>149</v>
      </c>
      <c r="H4" s="269" t="s">
        <v>4</v>
      </c>
      <c r="I4" s="269" t="s">
        <v>5</v>
      </c>
      <c r="J4" s="270" t="s">
        <v>149</v>
      </c>
      <c r="K4" s="3"/>
      <c r="L4" s="3"/>
      <c r="M4" s="3"/>
      <c r="N4" s="3"/>
      <c r="P4" s="3"/>
      <c r="Q4" s="3"/>
      <c r="R4" s="3"/>
      <c r="S4" s="3"/>
    </row>
    <row r="5" spans="2:19" x14ac:dyDescent="0.3">
      <c r="B5" s="247" t="s">
        <v>150</v>
      </c>
      <c r="C5" s="268">
        <v>18.682600000000001</v>
      </c>
      <c r="D5" s="268">
        <v>19.210133333333335</v>
      </c>
      <c r="E5" s="225">
        <v>-2.7461201032788263E-2</v>
      </c>
      <c r="G5" s="247" t="s">
        <v>150</v>
      </c>
      <c r="H5" s="268">
        <v>19.431577777777775</v>
      </c>
      <c r="I5" s="268">
        <v>17.953688888888891</v>
      </c>
      <c r="J5" s="225">
        <v>8.2316725996266715E-2</v>
      </c>
    </row>
    <row r="6" spans="2:19" x14ac:dyDescent="0.3">
      <c r="B6" s="247" t="s">
        <v>151</v>
      </c>
      <c r="C6" s="268">
        <v>5.2750000000000004</v>
      </c>
      <c r="D6" s="268">
        <v>5.1323333333333334</v>
      </c>
      <c r="E6" s="225">
        <v>2.7797622913554587E-2</v>
      </c>
      <c r="G6" s="247" t="s">
        <v>151</v>
      </c>
      <c r="H6" s="268">
        <v>5.3784018210000006</v>
      </c>
      <c r="I6" s="268">
        <v>4.7827333333333337</v>
      </c>
      <c r="J6" s="225">
        <v>0.12454561986869428</v>
      </c>
    </row>
    <row r="7" spans="2:19" ht="14.5" thickBot="1" x14ac:dyDescent="0.35">
      <c r="B7" s="271" t="s">
        <v>152</v>
      </c>
      <c r="C7" s="272">
        <v>1.4233333333333334E-2</v>
      </c>
      <c r="D7" s="272">
        <v>2.0866666666666669E-2</v>
      </c>
      <c r="E7" s="227">
        <v>-0.31789137380191701</v>
      </c>
      <c r="G7" s="271" t="s">
        <v>152</v>
      </c>
      <c r="H7" s="272">
        <v>1.6388888888888887E-2</v>
      </c>
      <c r="I7" s="272">
        <v>2.0088888888888892E-2</v>
      </c>
      <c r="J7" s="227">
        <v>-0.18418141592920378</v>
      </c>
    </row>
    <row r="8" spans="2:19" hidden="1" x14ac:dyDescent="0.3">
      <c r="C8" s="120" t="e">
        <v>#REF!</v>
      </c>
      <c r="D8" s="120" t="e">
        <v>#REF!</v>
      </c>
      <c r="H8" s="2">
        <f>[1]FX!H8</f>
        <v>0</v>
      </c>
      <c r="I8" s="2">
        <f>[1]FX!I8</f>
        <v>0</v>
      </c>
      <c r="J8" s="2">
        <f>[1]FX!J8</f>
        <v>0</v>
      </c>
    </row>
    <row r="10" spans="2:19" ht="18" x14ac:dyDescent="0.3">
      <c r="B10" s="385" t="s">
        <v>153</v>
      </c>
      <c r="C10" s="385"/>
      <c r="D10" s="385"/>
      <c r="E10" s="385"/>
      <c r="G10" s="411"/>
      <c r="H10" s="411"/>
      <c r="I10" s="411"/>
      <c r="J10" s="411"/>
    </row>
    <row r="11" spans="2:19" ht="8.25" customHeight="1" x14ac:dyDescent="0.3"/>
    <row r="12" spans="2:19" ht="14.5" thickBot="1" x14ac:dyDescent="0.35">
      <c r="B12" s="206"/>
      <c r="C12" s="269" t="s">
        <v>1</v>
      </c>
      <c r="D12" s="269" t="s">
        <v>154</v>
      </c>
      <c r="E12" s="269" t="s">
        <v>2</v>
      </c>
    </row>
    <row r="13" spans="2:19" x14ac:dyDescent="0.3">
      <c r="B13" s="247" t="s">
        <v>150</v>
      </c>
      <c r="C13" s="268">
        <v>18.3507</v>
      </c>
      <c r="D13" s="268">
        <v>18.848299999999998</v>
      </c>
      <c r="E13" s="268">
        <v>19.669699999999999</v>
      </c>
    </row>
    <row r="14" spans="2:19" x14ac:dyDescent="0.3">
      <c r="B14" s="247" t="s">
        <v>151</v>
      </c>
      <c r="C14" s="268">
        <v>5.2927</v>
      </c>
      <c r="D14" s="268">
        <v>5.3120163890000001</v>
      </c>
      <c r="E14" s="268">
        <v>5.2911000000000001</v>
      </c>
    </row>
    <row r="15" spans="2:19" ht="14.5" thickBot="1" x14ac:dyDescent="0.35">
      <c r="B15" s="271" t="s">
        <v>152</v>
      </c>
      <c r="C15" s="272">
        <v>1.2800000000000001E-2</v>
      </c>
      <c r="D15" s="272">
        <v>1.5800000000000002E-2</v>
      </c>
      <c r="E15" s="272">
        <v>1.9699999999999999E-2</v>
      </c>
    </row>
  </sheetData>
  <mergeCells count="5">
    <mergeCell ref="B2:J2"/>
    <mergeCell ref="K2:N2"/>
    <mergeCell ref="P2:S2"/>
    <mergeCell ref="B10:E10"/>
    <mergeCell ref="G10:J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L96"/>
  <sheetViews>
    <sheetView showGridLines="0" zoomScale="99" zoomScaleNormal="100" workbookViewId="0">
      <selection activeCell="A3" sqref="A3"/>
    </sheetView>
  </sheetViews>
  <sheetFormatPr defaultColWidth="11.453125" defaultRowHeight="14" x14ac:dyDescent="0.3"/>
  <cols>
    <col min="1" max="1" width="7.453125" style="2" customWidth="1"/>
    <col min="2" max="2" width="50.453125" style="2" customWidth="1"/>
    <col min="3" max="10" width="14.26953125" style="2" customWidth="1"/>
    <col min="11" max="11" width="11.453125" style="2"/>
    <col min="12" max="12" width="53.7265625" style="2" customWidth="1"/>
    <col min="13" max="20" width="14.26953125" style="2" customWidth="1"/>
    <col min="21" max="21" width="11.453125" style="2"/>
    <col min="22" max="27" width="12.54296875" style="2" bestFit="1" customWidth="1"/>
    <col min="28" max="30" width="11.453125" style="2"/>
    <col min="31" max="36" width="12.54296875" style="2" bestFit="1" customWidth="1"/>
    <col min="37" max="16384" width="11.453125" style="2"/>
  </cols>
  <sheetData>
    <row r="1" spans="2:32" ht="22.5" x14ac:dyDescent="0.45">
      <c r="B1" s="407" t="s">
        <v>155</v>
      </c>
      <c r="C1" s="407"/>
      <c r="D1" s="407"/>
      <c r="E1" s="407"/>
      <c r="F1" s="407"/>
      <c r="G1" s="407"/>
      <c r="H1" s="407"/>
      <c r="I1" s="407"/>
      <c r="J1" s="407"/>
      <c r="L1" s="407" t="s">
        <v>156</v>
      </c>
      <c r="M1" s="407"/>
      <c r="N1" s="407"/>
      <c r="O1" s="407"/>
      <c r="P1" s="407"/>
      <c r="Q1" s="407"/>
      <c r="R1" s="407"/>
      <c r="S1" s="407"/>
      <c r="T1" s="407"/>
      <c r="W1" s="121"/>
      <c r="AF1" s="121"/>
    </row>
    <row r="2" spans="2:32" ht="8.15" customHeight="1" x14ac:dyDescent="0.45">
      <c r="B2" s="122"/>
      <c r="C2" s="122"/>
      <c r="D2" s="122"/>
      <c r="E2" s="122"/>
      <c r="F2" s="122"/>
      <c r="G2" s="122"/>
      <c r="H2" s="122"/>
      <c r="I2" s="122"/>
      <c r="J2" s="122"/>
      <c r="L2" s="122"/>
      <c r="M2" s="122"/>
      <c r="N2" s="122"/>
      <c r="O2" s="122"/>
      <c r="P2" s="122"/>
      <c r="Q2" s="122"/>
      <c r="R2" s="122"/>
      <c r="S2" s="122"/>
      <c r="T2" s="122"/>
      <c r="W2" s="121"/>
      <c r="AF2" s="121"/>
    </row>
    <row r="3" spans="2:32" ht="23.25" customHeight="1" x14ac:dyDescent="0.45">
      <c r="B3" s="123"/>
      <c r="C3" s="417" t="s">
        <v>157</v>
      </c>
      <c r="D3" s="417"/>
      <c r="E3" s="417"/>
      <c r="F3" s="417"/>
      <c r="G3" s="417"/>
      <c r="H3" s="418" t="s">
        <v>158</v>
      </c>
      <c r="I3" s="276"/>
      <c r="J3" s="276"/>
      <c r="L3" s="123"/>
      <c r="M3" s="417" t="s">
        <v>157</v>
      </c>
      <c r="N3" s="417"/>
      <c r="O3" s="417"/>
      <c r="P3" s="417"/>
      <c r="Q3" s="417"/>
      <c r="R3" s="418" t="s">
        <v>158</v>
      </c>
      <c r="S3" s="276"/>
      <c r="T3" s="276"/>
      <c r="W3" s="121"/>
      <c r="AF3" s="121"/>
    </row>
    <row r="4" spans="2:32" ht="14.15" customHeight="1" thickBot="1" x14ac:dyDescent="0.5">
      <c r="B4" s="123"/>
      <c r="C4" s="277" t="s">
        <v>159</v>
      </c>
      <c r="D4" s="277" t="s">
        <v>160</v>
      </c>
      <c r="E4" s="277" t="s">
        <v>161</v>
      </c>
      <c r="F4" s="277" t="s">
        <v>162</v>
      </c>
      <c r="G4" s="277" t="s">
        <v>163</v>
      </c>
      <c r="H4" s="419"/>
      <c r="I4" s="277" t="s">
        <v>164</v>
      </c>
      <c r="J4" s="277" t="s">
        <v>165</v>
      </c>
      <c r="L4" s="123"/>
      <c r="M4" s="277" t="s">
        <v>159</v>
      </c>
      <c r="N4" s="277" t="s">
        <v>160</v>
      </c>
      <c r="O4" s="277" t="s">
        <v>161</v>
      </c>
      <c r="P4" s="277" t="s">
        <v>162</v>
      </c>
      <c r="Q4" s="277" t="s">
        <v>163</v>
      </c>
      <c r="R4" s="419"/>
      <c r="S4" s="277" t="s">
        <v>164</v>
      </c>
      <c r="T4" s="277" t="s">
        <v>165</v>
      </c>
      <c r="W4" s="121"/>
      <c r="AF4" s="121"/>
    </row>
    <row r="5" spans="2:32" ht="22.5" x14ac:dyDescent="0.45">
      <c r="B5" s="124"/>
      <c r="C5" s="352"/>
      <c r="D5" s="352"/>
      <c r="E5" s="352"/>
      <c r="F5" s="352"/>
      <c r="G5" s="352"/>
      <c r="H5" s="352"/>
      <c r="I5" s="352"/>
      <c r="J5" s="352"/>
      <c r="L5" s="124"/>
      <c r="M5" s="123"/>
      <c r="N5" s="123"/>
      <c r="O5" s="123"/>
      <c r="P5" s="123"/>
      <c r="Q5" s="123"/>
      <c r="R5" s="123"/>
      <c r="S5" s="123"/>
      <c r="T5" s="123"/>
      <c r="W5" s="121"/>
      <c r="AF5" s="121"/>
    </row>
    <row r="6" spans="2:32" ht="15" customHeight="1" x14ac:dyDescent="0.45">
      <c r="B6" s="353" t="s">
        <v>166</v>
      </c>
      <c r="C6" s="354">
        <v>365.91336993043387</v>
      </c>
      <c r="D6" s="354">
        <v>116.50054338699999</v>
      </c>
      <c r="E6" s="354">
        <v>74.025461306699995</v>
      </c>
      <c r="F6" s="354">
        <v>30.378745306754002</v>
      </c>
      <c r="G6" s="354">
        <v>36.294824608024989</v>
      </c>
      <c r="H6" s="354"/>
      <c r="I6" s="354"/>
      <c r="J6" s="354">
        <v>623.11294453891287</v>
      </c>
      <c r="L6" s="353" t="s">
        <v>166</v>
      </c>
      <c r="M6" s="354">
        <v>1022.7744281873142</v>
      </c>
      <c r="N6" s="354">
        <v>328.00093988099991</v>
      </c>
      <c r="O6" s="354">
        <v>234.26822045289998</v>
      </c>
      <c r="P6" s="354">
        <v>94.389675108033046</v>
      </c>
      <c r="Q6" s="354">
        <v>110.42536060604992</v>
      </c>
      <c r="R6" s="354">
        <v>0</v>
      </c>
      <c r="S6" s="354">
        <v>0</v>
      </c>
      <c r="T6" s="354">
        <v>1789.8586242352972</v>
      </c>
      <c r="W6" s="121"/>
      <c r="AF6" s="121"/>
    </row>
    <row r="7" spans="2:32" ht="17.149999999999999" customHeight="1" x14ac:dyDescent="0.45">
      <c r="B7" s="124"/>
      <c r="C7" s="355"/>
      <c r="D7" s="355"/>
      <c r="E7" s="355"/>
      <c r="F7" s="355"/>
      <c r="G7" s="355"/>
      <c r="H7" s="355"/>
      <c r="I7" s="355"/>
      <c r="J7" s="355"/>
      <c r="L7" s="124"/>
      <c r="M7" s="355"/>
      <c r="N7" s="355"/>
      <c r="O7" s="355"/>
      <c r="P7" s="355"/>
      <c r="Q7" s="355"/>
      <c r="R7" s="355"/>
      <c r="S7" s="355"/>
      <c r="T7" s="355"/>
      <c r="W7" s="121"/>
      <c r="AF7" s="121"/>
    </row>
    <row r="8" spans="2:32" s="126" customFormat="1" ht="15" customHeight="1" x14ac:dyDescent="0.5">
      <c r="B8" s="353" t="s">
        <v>167</v>
      </c>
      <c r="C8" s="356">
        <v>28395.804629731694</v>
      </c>
      <c r="D8" s="356">
        <v>21691.004445184641</v>
      </c>
      <c r="E8" s="356">
        <v>4534.3004199741126</v>
      </c>
      <c r="F8" s="356">
        <v>1241.5029352505198</v>
      </c>
      <c r="G8" s="356">
        <v>2876.0024205620261</v>
      </c>
      <c r="H8" s="356">
        <v>4880.0136857417447</v>
      </c>
      <c r="I8" s="356">
        <v>-698.33139954751891</v>
      </c>
      <c r="J8" s="356">
        <v>62920.297136897228</v>
      </c>
      <c r="L8" s="353" t="s">
        <v>167</v>
      </c>
      <c r="M8" s="356">
        <v>77954.539376548462</v>
      </c>
      <c r="N8" s="356">
        <v>64547.468821749848</v>
      </c>
      <c r="O8" s="356">
        <v>14644.530497476204</v>
      </c>
      <c r="P8" s="356">
        <v>5982.5840506467839</v>
      </c>
      <c r="Q8" s="356">
        <v>9060.5373060999809</v>
      </c>
      <c r="R8" s="356">
        <v>13031.730801972157</v>
      </c>
      <c r="S8" s="356">
        <v>-1835.5741983015398</v>
      </c>
      <c r="T8" s="356">
        <v>183385.81665619189</v>
      </c>
      <c r="W8" s="127"/>
      <c r="AF8" s="127"/>
    </row>
    <row r="9" spans="2:32" ht="15" customHeight="1" x14ac:dyDescent="0.45">
      <c r="B9" s="357" t="s">
        <v>168</v>
      </c>
      <c r="C9" s="358">
        <v>-402.40455505999984</v>
      </c>
      <c r="D9" s="358">
        <v>0</v>
      </c>
      <c r="E9" s="358">
        <v>-47.558919974999995</v>
      </c>
      <c r="F9" s="358">
        <v>0</v>
      </c>
      <c r="G9" s="358">
        <v>-5.2781738004679788</v>
      </c>
      <c r="H9" s="358">
        <v>-243.08975071205106</v>
      </c>
      <c r="I9" s="358">
        <v>698.33139954751891</v>
      </c>
      <c r="J9" s="358">
        <v>0</v>
      </c>
      <c r="L9" s="357" t="s">
        <v>168</v>
      </c>
      <c r="M9" s="358">
        <v>-1088.6007786299999</v>
      </c>
      <c r="N9" s="358">
        <v>0</v>
      </c>
      <c r="O9" s="358">
        <v>-146.1121217843</v>
      </c>
      <c r="P9" s="358">
        <v>0</v>
      </c>
      <c r="Q9" s="358">
        <v>-12.796623203973752</v>
      </c>
      <c r="R9" s="358">
        <v>-588.06467468326605</v>
      </c>
      <c r="S9" s="358">
        <v>1835.5741983015398</v>
      </c>
      <c r="T9" s="358">
        <v>0</v>
      </c>
      <c r="W9" s="121"/>
      <c r="AF9" s="121"/>
    </row>
    <row r="10" spans="2:32" s="76" customFormat="1" ht="31" x14ac:dyDescent="0.45">
      <c r="B10" s="359" t="s">
        <v>169</v>
      </c>
      <c r="C10" s="360">
        <v>27993.400074671685</v>
      </c>
      <c r="D10" s="360">
        <v>21691.004445184641</v>
      </c>
      <c r="E10" s="360">
        <v>4486.7414999991133</v>
      </c>
      <c r="F10" s="360">
        <v>1241.5029352505198</v>
      </c>
      <c r="G10" s="360">
        <v>2870.7242467615574</v>
      </c>
      <c r="H10" s="360">
        <v>4636.9239350296948</v>
      </c>
      <c r="I10" s="360">
        <v>0</v>
      </c>
      <c r="J10" s="360">
        <v>62920.297136897214</v>
      </c>
      <c r="L10" s="359" t="s">
        <v>169</v>
      </c>
      <c r="M10" s="360">
        <v>76865.938597918459</v>
      </c>
      <c r="N10" s="360">
        <v>64547.468821749848</v>
      </c>
      <c r="O10" s="360">
        <v>14498.418375691905</v>
      </c>
      <c r="P10" s="360">
        <v>5982.5840506467839</v>
      </c>
      <c r="Q10" s="360">
        <v>9047.7406828960065</v>
      </c>
      <c r="R10" s="360">
        <v>12443.66612728889</v>
      </c>
      <c r="S10" s="360">
        <v>0</v>
      </c>
      <c r="T10" s="360">
        <v>183385.81665619186</v>
      </c>
      <c r="W10" s="128"/>
      <c r="AF10" s="128"/>
    </row>
    <row r="11" spans="2:32" ht="15" customHeight="1" x14ac:dyDescent="0.45">
      <c r="B11" s="357" t="s">
        <v>68</v>
      </c>
      <c r="C11" s="358">
        <v>5941.3120495140402</v>
      </c>
      <c r="D11" s="358">
        <v>3212.0169354294121</v>
      </c>
      <c r="E11" s="358">
        <v>611.88526798125918</v>
      </c>
      <c r="F11" s="358">
        <v>32.410833930021063</v>
      </c>
      <c r="G11" s="358">
        <v>180.8021711336263</v>
      </c>
      <c r="H11" s="358">
        <v>301.72884604333643</v>
      </c>
      <c r="I11" s="358">
        <v>0</v>
      </c>
      <c r="J11" s="358">
        <v>10280.156104031694</v>
      </c>
      <c r="L11" s="357" t="s">
        <v>68</v>
      </c>
      <c r="M11" s="358">
        <v>15727.146028411658</v>
      </c>
      <c r="N11" s="358">
        <v>9474.7007732307229</v>
      </c>
      <c r="O11" s="358">
        <v>2210.5354466577041</v>
      </c>
      <c r="P11" s="358">
        <v>223.35123561788939</v>
      </c>
      <c r="Q11" s="358">
        <v>621.26236891097278</v>
      </c>
      <c r="R11" s="358">
        <v>757.56288604512713</v>
      </c>
      <c r="S11" s="358">
        <v>0</v>
      </c>
      <c r="T11" s="358">
        <v>29014.558738874075</v>
      </c>
      <c r="W11" s="121"/>
      <c r="AF11" s="121"/>
    </row>
    <row r="12" spans="2:32" s="126" customFormat="1" ht="15" customHeight="1" x14ac:dyDescent="0.5">
      <c r="B12" s="353" t="s">
        <v>170</v>
      </c>
      <c r="C12" s="360">
        <v>6924.2733494082222</v>
      </c>
      <c r="D12" s="360">
        <v>3725.5397584302145</v>
      </c>
      <c r="E12" s="360">
        <v>920.60399019143824</v>
      </c>
      <c r="F12" s="360">
        <v>155.70532102799498</v>
      </c>
      <c r="G12" s="360">
        <v>478.65047921563757</v>
      </c>
      <c r="H12" s="360">
        <v>626.11176421179414</v>
      </c>
      <c r="I12" s="360">
        <v>0</v>
      </c>
      <c r="J12" s="360">
        <v>12830.884662485299</v>
      </c>
      <c r="L12" s="353" t="s">
        <v>170</v>
      </c>
      <c r="M12" s="360">
        <v>18542.359296858889</v>
      </c>
      <c r="N12" s="360">
        <v>11019.516841790053</v>
      </c>
      <c r="O12" s="360">
        <v>3183.444125397506</v>
      </c>
      <c r="P12" s="360">
        <v>738.10658137366534</v>
      </c>
      <c r="Q12" s="360">
        <v>1567.7958758132745</v>
      </c>
      <c r="R12" s="360">
        <v>1581.1678661219075</v>
      </c>
      <c r="S12" s="360">
        <v>0</v>
      </c>
      <c r="T12" s="360">
        <v>36632.390587355294</v>
      </c>
      <c r="W12" s="127"/>
      <c r="AF12" s="127"/>
    </row>
    <row r="13" spans="2:32" s="130" customFormat="1" ht="15" customHeight="1" x14ac:dyDescent="0.45">
      <c r="B13" s="361" t="s">
        <v>171</v>
      </c>
      <c r="C13" s="362">
        <v>0.24735378092471436</v>
      </c>
      <c r="D13" s="362">
        <v>0.17175505946923897</v>
      </c>
      <c r="E13" s="362">
        <v>0.2051832025962762</v>
      </c>
      <c r="F13" s="362">
        <v>0.12541679653506063</v>
      </c>
      <c r="G13" s="362">
        <v>0.16673509472586912</v>
      </c>
      <c r="H13" s="362">
        <v>0.1350273959600298</v>
      </c>
      <c r="I13" s="362">
        <v>0</v>
      </c>
      <c r="J13" s="362">
        <v>0.20392282373633477</v>
      </c>
      <c r="L13" s="361" t="s">
        <v>171</v>
      </c>
      <c r="M13" s="362">
        <v>0.24122985596849289</v>
      </c>
      <c r="N13" s="362">
        <v>0.17071958115384578</v>
      </c>
      <c r="O13" s="362">
        <v>0.2195718210708334</v>
      </c>
      <c r="P13" s="362">
        <v>0.12337588157977786</v>
      </c>
      <c r="Q13" s="362">
        <v>0.17328037249974029</v>
      </c>
      <c r="R13" s="362">
        <v>0.12706607923644103</v>
      </c>
      <c r="S13" s="362">
        <v>0</v>
      </c>
      <c r="T13" s="362">
        <v>0.19975585492542741</v>
      </c>
      <c r="W13" s="131"/>
      <c r="AF13" s="131"/>
    </row>
    <row r="14" spans="2:32" ht="15" customHeight="1" x14ac:dyDescent="0.45">
      <c r="B14" s="357" t="s">
        <v>172</v>
      </c>
      <c r="C14" s="358">
        <v>8.3750591819029066E-2</v>
      </c>
      <c r="D14" s="358">
        <v>-1.0762315400643274E-4</v>
      </c>
      <c r="E14" s="358">
        <v>0</v>
      </c>
      <c r="F14" s="358">
        <v>1.8933989489320124</v>
      </c>
      <c r="G14" s="358">
        <v>10.057598765160998</v>
      </c>
      <c r="H14" s="358">
        <v>31.650122754925004</v>
      </c>
      <c r="I14" s="358">
        <v>0</v>
      </c>
      <c r="J14" s="358">
        <v>43.684763437683038</v>
      </c>
      <c r="L14" s="357" t="s">
        <v>172</v>
      </c>
      <c r="M14" s="358">
        <v>11.693144675307019</v>
      </c>
      <c r="N14" s="358">
        <v>-1.0782776401902083E-4</v>
      </c>
      <c r="O14" s="358">
        <v>11.103125039486001</v>
      </c>
      <c r="P14" s="358">
        <v>5.0228774763519999</v>
      </c>
      <c r="Q14" s="358">
        <v>64.225670871817002</v>
      </c>
      <c r="R14" s="358">
        <v>59.662554042471001</v>
      </c>
      <c r="S14" s="358">
        <v>0</v>
      </c>
      <c r="T14" s="358">
        <v>151.70726427766903</v>
      </c>
      <c r="W14" s="121"/>
      <c r="AF14" s="121"/>
    </row>
    <row r="15" spans="2:32" ht="15" customHeight="1" x14ac:dyDescent="0.45">
      <c r="B15" s="357" t="s">
        <v>173</v>
      </c>
      <c r="C15" s="358">
        <v>982.87754930244228</v>
      </c>
      <c r="D15" s="358">
        <v>513.522930623957</v>
      </c>
      <c r="E15" s="358">
        <v>308.71872221017884</v>
      </c>
      <c r="F15" s="358">
        <v>121.40108814904187</v>
      </c>
      <c r="G15" s="358">
        <v>287.79070931685038</v>
      </c>
      <c r="H15" s="358">
        <v>292.73279541345397</v>
      </c>
      <c r="I15" s="358">
        <v>0</v>
      </c>
      <c r="J15" s="358">
        <v>2507.0437950159244</v>
      </c>
      <c r="L15" s="357" t="s">
        <v>173</v>
      </c>
      <c r="M15" s="358">
        <v>2803.5201237719998</v>
      </c>
      <c r="N15" s="358">
        <v>1544.8161763870969</v>
      </c>
      <c r="O15" s="358">
        <v>961.80555370031573</v>
      </c>
      <c r="P15" s="358">
        <v>509.73246827942393</v>
      </c>
      <c r="Q15" s="358">
        <v>882.30783603048496</v>
      </c>
      <c r="R15" s="358">
        <v>763.94242603423049</v>
      </c>
      <c r="S15" s="358">
        <v>0</v>
      </c>
      <c r="T15" s="358">
        <v>7466.1245842035523</v>
      </c>
      <c r="W15" s="121"/>
      <c r="AF15" s="121"/>
    </row>
    <row r="16" spans="2:32" ht="15" customHeight="1" x14ac:dyDescent="0.45">
      <c r="B16" s="357" t="s">
        <v>174</v>
      </c>
      <c r="C16" s="358">
        <v>-731.8835934685178</v>
      </c>
      <c r="D16" s="358">
        <v>76.403861554637089</v>
      </c>
      <c r="E16" s="358">
        <v>22.454181477011005</v>
      </c>
      <c r="F16" s="358">
        <v>-18.601576600625993</v>
      </c>
      <c r="G16" s="358">
        <v>-45.789453535924025</v>
      </c>
      <c r="H16" s="358">
        <v>-24.262597770241985</v>
      </c>
      <c r="I16" s="358">
        <v>0</v>
      </c>
      <c r="J16" s="358">
        <v>-721.67917834366176</v>
      </c>
      <c r="L16" s="357" t="s">
        <v>174</v>
      </c>
      <c r="M16" s="358">
        <v>-2390.6505590000002</v>
      </c>
      <c r="N16" s="358">
        <v>201.69836100000003</v>
      </c>
      <c r="O16" s="358">
        <v>109.34147800000001</v>
      </c>
      <c r="P16" s="358">
        <v>-191.92596</v>
      </c>
      <c r="Q16" s="358">
        <v>-147.76333500000001</v>
      </c>
      <c r="R16" s="358">
        <v>-58.358516999999978</v>
      </c>
      <c r="S16" s="358">
        <v>0</v>
      </c>
      <c r="T16" s="358">
        <v>-2477.6585320000004</v>
      </c>
      <c r="W16" s="121"/>
      <c r="AF16" s="121"/>
    </row>
    <row r="17" spans="2:32" ht="15" hidden="1" customHeight="1" x14ac:dyDescent="0.45">
      <c r="B17" s="357" t="s">
        <v>175</v>
      </c>
      <c r="C17" s="358">
        <v>205.04622999999998</v>
      </c>
      <c r="D17" s="358">
        <v>25.897481914356</v>
      </c>
      <c r="E17" s="358">
        <v>0</v>
      </c>
      <c r="F17" s="358">
        <v>0</v>
      </c>
      <c r="G17" s="358">
        <v>0</v>
      </c>
      <c r="H17" s="358">
        <v>0</v>
      </c>
      <c r="I17" s="358">
        <v>0</v>
      </c>
      <c r="J17" s="358">
        <v>230.94371191435599</v>
      </c>
      <c r="L17" s="357" t="s">
        <v>175</v>
      </c>
      <c r="M17" s="358">
        <v>205.04622999999998</v>
      </c>
      <c r="N17" s="358">
        <v>25.897481914356</v>
      </c>
      <c r="O17" s="358">
        <v>0</v>
      </c>
      <c r="P17" s="358">
        <v>0</v>
      </c>
      <c r="Q17" s="358">
        <v>0</v>
      </c>
      <c r="R17" s="358">
        <v>0</v>
      </c>
      <c r="S17" s="358">
        <v>0</v>
      </c>
      <c r="T17" s="358">
        <v>230.94371191435599</v>
      </c>
      <c r="W17" s="121"/>
      <c r="AF17" s="121"/>
    </row>
    <row r="18" spans="2:32" ht="15" customHeight="1" x14ac:dyDescent="0.45">
      <c r="B18" s="357" t="s">
        <v>176</v>
      </c>
      <c r="C18" s="358">
        <v>-48.019406000000018</v>
      </c>
      <c r="D18" s="358">
        <v>0</v>
      </c>
      <c r="E18" s="358">
        <v>0</v>
      </c>
      <c r="F18" s="358">
        <v>0</v>
      </c>
      <c r="G18" s="358">
        <v>0</v>
      </c>
      <c r="H18" s="358">
        <v>0</v>
      </c>
      <c r="I18" s="358">
        <v>0</v>
      </c>
      <c r="J18" s="358">
        <v>-48.019406000000018</v>
      </c>
      <c r="L18" s="357" t="s">
        <v>176</v>
      </c>
      <c r="M18" s="358">
        <v>145.95728499999998</v>
      </c>
      <c r="N18" s="358">
        <v>0</v>
      </c>
      <c r="O18" s="358">
        <v>0</v>
      </c>
      <c r="P18" s="358">
        <v>0</v>
      </c>
      <c r="Q18" s="358">
        <v>0</v>
      </c>
      <c r="R18" s="358">
        <v>0</v>
      </c>
      <c r="S18" s="358">
        <v>0</v>
      </c>
      <c r="T18" s="358">
        <v>145.95728499999998</v>
      </c>
      <c r="W18" s="121"/>
      <c r="AF18" s="121"/>
    </row>
    <row r="19" spans="2:32" ht="15" customHeight="1" x14ac:dyDescent="0.45">
      <c r="B19" s="357" t="s">
        <v>177</v>
      </c>
      <c r="C19" s="358">
        <v>5161.4191223327452</v>
      </c>
      <c r="D19" s="358">
        <v>3288.4207973515631</v>
      </c>
      <c r="E19" s="358">
        <v>634.33944874036331</v>
      </c>
      <c r="F19" s="358">
        <v>13.799022101231483</v>
      </c>
      <c r="G19" s="358">
        <v>135.01271815890965</v>
      </c>
      <c r="H19" s="358">
        <v>277.46641009913765</v>
      </c>
      <c r="I19" s="358">
        <v>0</v>
      </c>
      <c r="J19" s="358">
        <v>9510.4575187839528</v>
      </c>
      <c r="L19" s="357" t="s">
        <v>177</v>
      </c>
      <c r="M19" s="358">
        <v>13482.462488802548</v>
      </c>
      <c r="N19" s="358">
        <v>9676.3991345982358</v>
      </c>
      <c r="O19" s="358">
        <v>2319.8769239397971</v>
      </c>
      <c r="P19" s="358">
        <v>31.415040395617449</v>
      </c>
      <c r="Q19" s="358">
        <v>473.49903447218014</v>
      </c>
      <c r="R19" s="358">
        <v>699.20486876880545</v>
      </c>
      <c r="S19" s="358">
        <v>0</v>
      </c>
      <c r="T19" s="358">
        <v>26682.857490977185</v>
      </c>
      <c r="W19" s="121"/>
      <c r="AF19" s="121"/>
    </row>
    <row r="20" spans="2:32" ht="13.5" customHeight="1" x14ac:dyDescent="0.45">
      <c r="B20" s="363"/>
      <c r="C20" s="355"/>
      <c r="D20" s="355"/>
      <c r="E20" s="355"/>
      <c r="F20" s="355"/>
      <c r="G20" s="355"/>
      <c r="H20" s="355"/>
      <c r="I20" s="355"/>
      <c r="J20" s="355"/>
      <c r="L20" s="363"/>
      <c r="M20" s="355"/>
      <c r="N20" s="355"/>
      <c r="O20" s="355"/>
      <c r="P20" s="355"/>
      <c r="Q20" s="355"/>
      <c r="R20" s="355"/>
      <c r="S20" s="355"/>
      <c r="T20" s="355"/>
      <c r="W20" s="121"/>
      <c r="AF20" s="121"/>
    </row>
    <row r="21" spans="2:32" s="126" customFormat="1" ht="15" customHeight="1" x14ac:dyDescent="0.5">
      <c r="B21" s="353" t="s">
        <v>178</v>
      </c>
      <c r="C21" s="356">
        <v>109456.27298699997</v>
      </c>
      <c r="D21" s="356">
        <v>107161.00967499999</v>
      </c>
      <c r="E21" s="356">
        <v>40091.462375000003</v>
      </c>
      <c r="F21" s="356">
        <v>10601.731207000001</v>
      </c>
      <c r="G21" s="356">
        <v>22211.935992999999</v>
      </c>
      <c r="H21" s="356">
        <v>17284.386535000001</v>
      </c>
      <c r="I21" s="356">
        <v>-14986.183575999999</v>
      </c>
      <c r="J21" s="356">
        <v>291820.61519599997</v>
      </c>
      <c r="L21" s="353" t="s">
        <v>178</v>
      </c>
      <c r="M21" s="356">
        <v>109456.27298699997</v>
      </c>
      <c r="N21" s="356">
        <v>107161.00967499999</v>
      </c>
      <c r="O21" s="356">
        <v>40091.462375000003</v>
      </c>
      <c r="P21" s="356">
        <v>10601.731207000001</v>
      </c>
      <c r="Q21" s="356">
        <v>22211.935992999999</v>
      </c>
      <c r="R21" s="356">
        <v>17284.386535000001</v>
      </c>
      <c r="S21" s="356">
        <v>-14986.183575999999</v>
      </c>
      <c r="T21" s="356">
        <v>291820.61519599997</v>
      </c>
      <c r="W21" s="127"/>
      <c r="AF21" s="127"/>
    </row>
    <row r="22" spans="2:32" ht="15" customHeight="1" x14ac:dyDescent="0.45">
      <c r="B22" s="357" t="s">
        <v>179</v>
      </c>
      <c r="C22" s="364">
        <v>13201.803153000001</v>
      </c>
      <c r="D22" s="364">
        <v>818.13316700000007</v>
      </c>
      <c r="E22" s="364">
        <v>0</v>
      </c>
      <c r="F22" s="364">
        <v>109.96535799999999</v>
      </c>
      <c r="G22" s="364">
        <v>0</v>
      </c>
      <c r="H22" s="364">
        <v>0</v>
      </c>
      <c r="I22" s="364">
        <v>0</v>
      </c>
      <c r="J22" s="364">
        <v>14129.901678</v>
      </c>
      <c r="L22" s="357" t="s">
        <v>179</v>
      </c>
      <c r="M22" s="364">
        <v>13201.803153000001</v>
      </c>
      <c r="N22" s="364">
        <v>818.13316700000007</v>
      </c>
      <c r="O22" s="364">
        <v>0</v>
      </c>
      <c r="P22" s="364">
        <v>109.96535799999999</v>
      </c>
      <c r="Q22" s="364">
        <v>0</v>
      </c>
      <c r="R22" s="364">
        <v>0</v>
      </c>
      <c r="S22" s="364">
        <v>0</v>
      </c>
      <c r="T22" s="364">
        <v>14129.901678</v>
      </c>
      <c r="W22" s="121"/>
      <c r="AF22" s="121"/>
    </row>
    <row r="23" spans="2:32" ht="15" customHeight="1" x14ac:dyDescent="0.45">
      <c r="B23" s="357" t="s">
        <v>180</v>
      </c>
      <c r="C23" s="358">
        <v>150160.62959299999</v>
      </c>
      <c r="D23" s="358">
        <v>35594.696714000005</v>
      </c>
      <c r="E23" s="358">
        <v>10196.160219000001</v>
      </c>
      <c r="F23" s="358">
        <v>1780.0626029999999</v>
      </c>
      <c r="G23" s="358">
        <v>6725.0781429999997</v>
      </c>
      <c r="H23" s="358">
        <v>8835.7004860000015</v>
      </c>
      <c r="I23" s="358">
        <v>-82903.977301000006</v>
      </c>
      <c r="J23" s="358">
        <v>130388.35045699999</v>
      </c>
      <c r="L23" s="357" t="s">
        <v>180</v>
      </c>
      <c r="M23" s="358">
        <v>150160.62959299999</v>
      </c>
      <c r="N23" s="358">
        <v>35594.696714000005</v>
      </c>
      <c r="O23" s="358">
        <v>10196.160219000001</v>
      </c>
      <c r="P23" s="358">
        <v>1780.0626029999999</v>
      </c>
      <c r="Q23" s="358">
        <v>6725.0781429999997</v>
      </c>
      <c r="R23" s="358">
        <v>8835.7004860000015</v>
      </c>
      <c r="S23" s="358">
        <v>-82903.977301000006</v>
      </c>
      <c r="T23" s="358">
        <v>130388.35045699999</v>
      </c>
      <c r="W23" s="121"/>
      <c r="AF23" s="121"/>
    </row>
    <row r="24" spans="2:32" ht="15" customHeight="1" thickBot="1" x14ac:dyDescent="0.5">
      <c r="B24" s="365" t="s">
        <v>181</v>
      </c>
      <c r="C24" s="366">
        <v>5564.9757850000005</v>
      </c>
      <c r="D24" s="366">
        <v>2771.2770129999999</v>
      </c>
      <c r="E24" s="366">
        <v>1072.527143</v>
      </c>
      <c r="F24" s="366">
        <v>896.23583700000006</v>
      </c>
      <c r="G24" s="366">
        <v>814.28538000000003</v>
      </c>
      <c r="H24" s="366">
        <v>605.69336200000009</v>
      </c>
      <c r="I24" s="366">
        <v>0</v>
      </c>
      <c r="J24" s="366">
        <v>11724.99452</v>
      </c>
      <c r="L24" s="365" t="s">
        <v>181</v>
      </c>
      <c r="M24" s="366">
        <v>5564.9757850000005</v>
      </c>
      <c r="N24" s="366">
        <v>2771.2770129999999</v>
      </c>
      <c r="O24" s="366">
        <v>1072.527143</v>
      </c>
      <c r="P24" s="366">
        <v>896.23583700000006</v>
      </c>
      <c r="Q24" s="366">
        <v>814.28538000000003</v>
      </c>
      <c r="R24" s="366">
        <v>605.69336200000009</v>
      </c>
      <c r="S24" s="366">
        <v>0</v>
      </c>
      <c r="T24" s="366">
        <v>11724.99452</v>
      </c>
      <c r="W24" s="121"/>
      <c r="AF24" s="121"/>
    </row>
    <row r="25" spans="2:32" ht="5.15" customHeight="1" x14ac:dyDescent="0.45">
      <c r="B25" s="31"/>
      <c r="L25" s="31"/>
      <c r="W25" s="121"/>
      <c r="AF25" s="121"/>
    </row>
    <row r="26" spans="2:32" ht="15.65" customHeight="1" x14ac:dyDescent="0.45">
      <c r="B26" s="421" t="s">
        <v>182</v>
      </c>
      <c r="C26" s="421"/>
      <c r="D26" s="421"/>
      <c r="E26" s="421"/>
      <c r="F26" s="421"/>
      <c r="G26" s="421"/>
      <c r="H26" s="421"/>
      <c r="I26" s="421"/>
      <c r="J26" s="421"/>
      <c r="L26" s="421" t="s">
        <v>182</v>
      </c>
      <c r="M26" s="421"/>
      <c r="N26" s="421"/>
      <c r="O26" s="421"/>
      <c r="P26" s="421"/>
      <c r="Q26" s="421"/>
      <c r="R26" s="421"/>
      <c r="S26" s="421"/>
      <c r="T26" s="421"/>
      <c r="W26" s="121"/>
      <c r="AF26" s="121"/>
    </row>
    <row r="27" spans="2:32" ht="14.15" customHeight="1" x14ac:dyDescent="0.45">
      <c r="W27" s="121"/>
      <c r="AF27" s="121"/>
    </row>
    <row r="28" spans="2:32" ht="13" customHeight="1" x14ac:dyDescent="0.45">
      <c r="L28" s="416"/>
      <c r="M28" s="416"/>
      <c r="N28" s="416"/>
      <c r="O28" s="416"/>
      <c r="P28" s="416"/>
      <c r="Q28" s="416"/>
      <c r="R28" s="416"/>
      <c r="S28" s="416"/>
      <c r="T28" s="416"/>
      <c r="W28" s="121"/>
      <c r="AF28" s="121"/>
    </row>
    <row r="29" spans="2:32" ht="29.15" customHeight="1" x14ac:dyDescent="0.45">
      <c r="B29" s="420"/>
      <c r="C29" s="420"/>
      <c r="D29" s="420"/>
      <c r="E29" s="420"/>
      <c r="F29" s="420"/>
      <c r="G29" s="420"/>
      <c r="H29" s="420"/>
      <c r="I29" s="420"/>
      <c r="J29" s="420"/>
      <c r="L29" s="204"/>
      <c r="M29" s="296"/>
      <c r="N29" s="296"/>
      <c r="O29" s="296"/>
      <c r="P29" s="296"/>
      <c r="Q29" s="296"/>
      <c r="R29" s="296"/>
      <c r="S29" s="296"/>
      <c r="T29" s="296"/>
      <c r="W29" s="121"/>
      <c r="AF29" s="121"/>
    </row>
    <row r="30" spans="2:32" ht="22.5" x14ac:dyDescent="0.45">
      <c r="E30" s="15"/>
      <c r="L30" s="416"/>
      <c r="M30" s="416"/>
      <c r="N30" s="416"/>
      <c r="O30" s="416"/>
      <c r="P30" s="416"/>
      <c r="Q30" s="416"/>
      <c r="R30" s="416"/>
      <c r="S30" s="416"/>
      <c r="T30" s="416"/>
      <c r="W30" s="121"/>
      <c r="AF30" s="121"/>
    </row>
    <row r="31" spans="2:32" ht="23.25" customHeight="1" x14ac:dyDescent="0.45">
      <c r="C31" s="15"/>
      <c r="D31" s="15"/>
      <c r="E31" s="15"/>
      <c r="F31" s="15"/>
      <c r="G31" s="15"/>
      <c r="H31" s="171"/>
      <c r="I31" s="15"/>
      <c r="J31" s="15"/>
      <c r="M31" s="15"/>
      <c r="N31" s="15"/>
      <c r="O31" s="15"/>
      <c r="P31" s="15"/>
      <c r="Q31" s="15"/>
      <c r="R31" s="15"/>
      <c r="S31" s="15"/>
      <c r="T31" s="15"/>
      <c r="W31" s="121"/>
      <c r="AF31" s="121"/>
    </row>
    <row r="32" spans="2:32" ht="23.25" hidden="1" customHeight="1" x14ac:dyDescent="0.45">
      <c r="W32" s="121"/>
      <c r="AF32" s="121"/>
    </row>
    <row r="33" spans="2:38" ht="23.25" hidden="1" customHeight="1" x14ac:dyDescent="0.45">
      <c r="B33" s="412" t="s">
        <v>183</v>
      </c>
      <c r="C33" s="412"/>
      <c r="D33" s="412"/>
      <c r="E33" s="412"/>
      <c r="F33" s="412"/>
      <c r="G33" s="412"/>
      <c r="H33" s="412"/>
      <c r="I33" s="412"/>
      <c r="J33" s="412"/>
      <c r="L33" s="412" t="s">
        <v>184</v>
      </c>
      <c r="M33" s="412"/>
      <c r="N33" s="412"/>
      <c r="O33" s="412"/>
      <c r="P33" s="412"/>
      <c r="Q33" s="412"/>
      <c r="R33" s="412"/>
      <c r="S33" s="412"/>
      <c r="T33" s="412"/>
      <c r="W33" s="121"/>
      <c r="AF33" s="121"/>
    </row>
    <row r="34" spans="2:38" ht="10.5" hidden="1" customHeight="1" x14ac:dyDescent="0.45">
      <c r="B34" s="122"/>
      <c r="C34" s="122"/>
      <c r="D34" s="122"/>
      <c r="E34" s="122"/>
      <c r="F34" s="122"/>
      <c r="G34" s="122"/>
      <c r="H34" s="122"/>
      <c r="I34" s="122"/>
      <c r="J34" s="122"/>
      <c r="L34" s="122"/>
      <c r="M34" s="122"/>
      <c r="N34" s="122"/>
      <c r="O34" s="122"/>
      <c r="P34" s="122"/>
      <c r="Q34" s="122"/>
      <c r="R34" s="122"/>
      <c r="S34" s="122"/>
      <c r="T34" s="122"/>
    </row>
    <row r="35" spans="2:38" ht="15.75" hidden="1" customHeight="1" x14ac:dyDescent="0.35">
      <c r="C35" s="413" t="s">
        <v>157</v>
      </c>
      <c r="D35" s="413"/>
      <c r="E35" s="413"/>
      <c r="F35" s="413"/>
      <c r="G35" s="413"/>
      <c r="H35" s="415" t="s">
        <v>185</v>
      </c>
      <c r="I35" s="123"/>
      <c r="J35" s="123"/>
      <c r="M35" s="413" t="s">
        <v>157</v>
      </c>
      <c r="N35" s="413"/>
      <c r="O35" s="413"/>
      <c r="P35" s="413"/>
      <c r="Q35" s="413"/>
      <c r="R35" s="414" t="s">
        <v>185</v>
      </c>
    </row>
    <row r="36" spans="2:38" ht="15.75" hidden="1" customHeight="1" x14ac:dyDescent="0.3">
      <c r="C36" s="33" t="s">
        <v>159</v>
      </c>
      <c r="D36" s="33" t="s">
        <v>160</v>
      </c>
      <c r="E36" s="33" t="s">
        <v>161</v>
      </c>
      <c r="F36" s="33" t="s">
        <v>162</v>
      </c>
      <c r="G36" s="33" t="s">
        <v>163</v>
      </c>
      <c r="H36" s="415"/>
      <c r="I36" s="33" t="s">
        <v>164</v>
      </c>
      <c r="J36" s="33" t="s">
        <v>165</v>
      </c>
      <c r="M36" s="24" t="s">
        <v>159</v>
      </c>
      <c r="N36" s="24" t="s">
        <v>160</v>
      </c>
      <c r="O36" s="24" t="s">
        <v>161</v>
      </c>
      <c r="P36" s="24" t="s">
        <v>162</v>
      </c>
      <c r="Q36" s="24" t="s">
        <v>163</v>
      </c>
      <c r="R36" s="414"/>
      <c r="S36" s="24" t="s">
        <v>164</v>
      </c>
      <c r="T36" s="24" t="s">
        <v>165</v>
      </c>
    </row>
    <row r="37" spans="2:38" ht="15" hidden="1" customHeight="1" x14ac:dyDescent="0.35">
      <c r="B37" s="124"/>
      <c r="L37" s="124"/>
    </row>
    <row r="38" spans="2:38" ht="15" hidden="1" customHeight="1" x14ac:dyDescent="0.3">
      <c r="B38" s="19" t="s">
        <v>166</v>
      </c>
      <c r="C38" s="25">
        <v>342.37406921081526</v>
      </c>
      <c r="D38" s="25">
        <v>117.2386534434</v>
      </c>
      <c r="E38" s="25">
        <v>66.287620715100005</v>
      </c>
      <c r="F38" s="25">
        <v>34.212148208112801</v>
      </c>
      <c r="G38" s="25">
        <v>34.058937942426198</v>
      </c>
      <c r="H38" s="25"/>
      <c r="I38" s="25"/>
      <c r="J38" s="25">
        <v>594.1714295198542</v>
      </c>
      <c r="L38" s="19" t="s">
        <v>166</v>
      </c>
      <c r="M38" s="25">
        <v>963.75108959230977</v>
      </c>
      <c r="N38" s="25">
        <v>333.97235937720006</v>
      </c>
      <c r="O38" s="25">
        <v>197.71208651910001</v>
      </c>
      <c r="P38" s="25">
        <v>90.350023702635411</v>
      </c>
      <c r="Q38" s="25">
        <v>100.24300187520001</v>
      </c>
      <c r="R38" s="25"/>
      <c r="S38" s="25"/>
      <c r="T38" s="25">
        <v>1686.028561066445</v>
      </c>
    </row>
    <row r="39" spans="2:38" ht="9.75" hidden="1" customHeight="1" x14ac:dyDescent="0.35">
      <c r="B39" s="125"/>
      <c r="L39" s="124"/>
    </row>
    <row r="40" spans="2:38" s="126" customFormat="1" ht="15" hidden="1" customHeight="1" x14ac:dyDescent="0.3">
      <c r="B40" s="19" t="s">
        <v>167</v>
      </c>
      <c r="C40" s="26">
        <v>20110.712161385185</v>
      </c>
      <c r="D40" s="26">
        <v>16834.017695646988</v>
      </c>
      <c r="E40" s="26">
        <v>3486.775294400798</v>
      </c>
      <c r="F40" s="26">
        <v>2278.6246500035318</v>
      </c>
      <c r="G40" s="26">
        <v>2775.4514001146622</v>
      </c>
      <c r="H40" s="26">
        <v>2888.5538631502313</v>
      </c>
      <c r="I40" s="26">
        <v>-427.69608859308761</v>
      </c>
      <c r="J40" s="26">
        <v>47946.438976108315</v>
      </c>
      <c r="L40" s="19" t="s">
        <v>167</v>
      </c>
      <c r="M40" s="132">
        <v>55601.031604674194</v>
      </c>
      <c r="N40" s="132">
        <v>47450.855485364569</v>
      </c>
      <c r="O40" s="132">
        <v>10670.611439423161</v>
      </c>
      <c r="P40" s="132">
        <v>5337.6913321348802</v>
      </c>
      <c r="Q40" s="132">
        <v>8208.2767796380867</v>
      </c>
      <c r="R40" s="132">
        <v>8136.7840227506103</v>
      </c>
      <c r="S40" s="132">
        <v>-1176.75463459198</v>
      </c>
      <c r="T40" s="132">
        <v>134228.49602939351</v>
      </c>
      <c r="V40" s="133">
        <v>865.31635983329033</v>
      </c>
      <c r="W40" s="133">
        <v>-544.28692982350185</v>
      </c>
      <c r="X40" s="133">
        <v>-153.88452770052481</v>
      </c>
      <c r="Y40" s="133">
        <v>-707.41582023321871</v>
      </c>
      <c r="Z40" s="133">
        <v>-348.10464411850717</v>
      </c>
      <c r="AA40" s="133">
        <v>-284.88365080779249</v>
      </c>
      <c r="AB40" s="133">
        <v>-18.18235534328619</v>
      </c>
      <c r="AC40" s="133">
        <v>-1191.4415681935207</v>
      </c>
      <c r="AD40" s="133"/>
      <c r="AE40" s="133">
        <v>-19245.395801551887</v>
      </c>
      <c r="AF40" s="133">
        <v>-17378.30462547049</v>
      </c>
      <c r="AG40" s="133">
        <v>-3640.6598221013228</v>
      </c>
      <c r="AH40" s="133">
        <v>-2986.0404702367505</v>
      </c>
      <c r="AI40" s="133">
        <v>-3123.5560442331698</v>
      </c>
      <c r="AJ40" s="133">
        <v>-3173.4375139580234</v>
      </c>
      <c r="AK40" s="133">
        <v>409.51373324980136</v>
      </c>
      <c r="AL40" s="133">
        <v>-49137.88054430185</v>
      </c>
    </row>
    <row r="41" spans="2:38" ht="14.25" hidden="1" customHeight="1" x14ac:dyDescent="0.3">
      <c r="B41" s="32" t="s">
        <v>168</v>
      </c>
      <c r="C41" s="18">
        <v>-277.78163967000012</v>
      </c>
      <c r="D41" s="18">
        <v>0</v>
      </c>
      <c r="E41" s="18">
        <v>-38.180754784800001</v>
      </c>
      <c r="F41" s="18">
        <v>0</v>
      </c>
      <c r="G41" s="18">
        <v>-1.7062317725595348</v>
      </c>
      <c r="H41" s="18">
        <v>-110.02746236572793</v>
      </c>
      <c r="I41" s="18">
        <v>427.69608859308761</v>
      </c>
      <c r="J41" s="18">
        <v>3.637978807091713E-14</v>
      </c>
      <c r="L41" s="32" t="s">
        <v>168</v>
      </c>
      <c r="M41" s="134">
        <v>-766.86637467000003</v>
      </c>
      <c r="N41" s="134">
        <v>0</v>
      </c>
      <c r="O41" s="134">
        <v>-82.164084129207495</v>
      </c>
      <c r="P41" s="134">
        <v>0</v>
      </c>
      <c r="Q41" s="134">
        <v>-5.139335308969283</v>
      </c>
      <c r="R41" s="134">
        <v>-322.58484048380296</v>
      </c>
      <c r="S41" s="134">
        <v>1176.75463459198</v>
      </c>
      <c r="T41" s="134">
        <v>1.3096723705530166E-13</v>
      </c>
      <c r="V41" s="135">
        <v>-13.988767130000213</v>
      </c>
      <c r="W41" s="135">
        <v>0</v>
      </c>
      <c r="X41" s="135">
        <v>-38.232295550700009</v>
      </c>
      <c r="Y41" s="135">
        <v>0</v>
      </c>
      <c r="Z41" s="135">
        <v>4.7341581338128824E-2</v>
      </c>
      <c r="AA41" s="135">
        <v>33.991365756076135</v>
      </c>
      <c r="AB41" s="135">
        <v>18.18235534328619</v>
      </c>
      <c r="AC41" s="135">
        <v>1.964508555829525E-13</v>
      </c>
      <c r="AD41" s="135"/>
      <c r="AE41" s="135">
        <v>263.79287253999985</v>
      </c>
      <c r="AF41" s="135">
        <v>0</v>
      </c>
      <c r="AG41" s="135">
        <v>-5.1540765900014662E-2</v>
      </c>
      <c r="AH41" s="135">
        <v>0</v>
      </c>
      <c r="AI41" s="135">
        <v>1.7535733538976634</v>
      </c>
      <c r="AJ41" s="135">
        <v>144.01882812180406</v>
      </c>
      <c r="AK41" s="135">
        <v>-409.51373324980136</v>
      </c>
      <c r="AL41" s="135">
        <v>1.6007106751203536E-13</v>
      </c>
    </row>
    <row r="42" spans="2:38" s="126" customFormat="1" ht="21.65" hidden="1" customHeight="1" x14ac:dyDescent="0.3">
      <c r="B42" s="19" t="s">
        <v>186</v>
      </c>
      <c r="C42" s="26">
        <v>19832.930521715185</v>
      </c>
      <c r="D42" s="26">
        <v>16834.017695646988</v>
      </c>
      <c r="E42" s="26">
        <v>3448.5945396159991</v>
      </c>
      <c r="F42" s="26">
        <v>2278.6246500035318</v>
      </c>
      <c r="G42" s="26">
        <v>2773.7451683421023</v>
      </c>
      <c r="H42" s="26">
        <v>2778.5264007845035</v>
      </c>
      <c r="I42" s="26">
        <v>0</v>
      </c>
      <c r="J42" s="26">
        <v>47946.438976108315</v>
      </c>
      <c r="L42" s="19" t="s">
        <v>186</v>
      </c>
      <c r="M42" s="132">
        <v>54834.16523000419</v>
      </c>
      <c r="N42" s="132">
        <v>47450.855485364569</v>
      </c>
      <c r="O42" s="132">
        <v>10588.447355293954</v>
      </c>
      <c r="P42" s="132">
        <v>5337.6913321348802</v>
      </c>
      <c r="Q42" s="132">
        <v>8203.1374443291188</v>
      </c>
      <c r="R42" s="132">
        <v>7814.1991822668069</v>
      </c>
      <c r="S42" s="132">
        <v>0</v>
      </c>
      <c r="T42" s="132">
        <v>134228.49602939351</v>
      </c>
      <c r="V42" s="133">
        <v>851.32759270328825</v>
      </c>
      <c r="W42" s="133">
        <v>-544.28692982350185</v>
      </c>
      <c r="X42" s="133">
        <v>-192.1168232512241</v>
      </c>
      <c r="Y42" s="133">
        <v>-707.41582023321871</v>
      </c>
      <c r="Z42" s="133">
        <v>-348.05730253716956</v>
      </c>
      <c r="AA42" s="133">
        <v>-250.8922850517165</v>
      </c>
      <c r="AB42" s="133">
        <v>0</v>
      </c>
      <c r="AC42" s="133">
        <v>-1191.4415681935207</v>
      </c>
      <c r="AD42" s="133"/>
      <c r="AE42" s="133">
        <v>-18981.602929011904</v>
      </c>
      <c r="AF42" s="133">
        <v>-17378.30462547049</v>
      </c>
      <c r="AG42" s="133">
        <v>-3640.7113628672232</v>
      </c>
      <c r="AH42" s="133">
        <v>-2986.0404702367505</v>
      </c>
      <c r="AI42" s="133">
        <v>-3121.8024708792709</v>
      </c>
      <c r="AJ42" s="133">
        <v>-3029.41868583622</v>
      </c>
      <c r="AK42" s="133">
        <v>0</v>
      </c>
      <c r="AL42" s="133">
        <v>-49137.88054430185</v>
      </c>
    </row>
    <row r="43" spans="2:38" ht="14.25" hidden="1" customHeight="1" x14ac:dyDescent="0.3">
      <c r="B43" s="32" t="s">
        <v>68</v>
      </c>
      <c r="C43" s="18">
        <v>4536.4623541880401</v>
      </c>
      <c r="D43" s="18">
        <v>1700.0351119831889</v>
      </c>
      <c r="E43" s="18">
        <v>409.30222826860262</v>
      </c>
      <c r="F43" s="18">
        <v>151.01971679905677</v>
      </c>
      <c r="G43" s="18">
        <v>259.39635273059884</v>
      </c>
      <c r="H43" s="18">
        <v>-248.53429900336121</v>
      </c>
      <c r="I43" s="18">
        <v>0</v>
      </c>
      <c r="J43" s="18">
        <v>6807.6814649661255</v>
      </c>
      <c r="L43" s="32" t="s">
        <v>68</v>
      </c>
      <c r="M43" s="134">
        <v>12146.616077339992</v>
      </c>
      <c r="N43" s="134">
        <v>5212.3955071115488</v>
      </c>
      <c r="O43" s="134">
        <v>1364.0333384735989</v>
      </c>
      <c r="P43" s="134">
        <v>284.31036426769953</v>
      </c>
      <c r="Q43" s="134">
        <v>663.78562228767953</v>
      </c>
      <c r="R43" s="134">
        <v>-619.55441420015507</v>
      </c>
      <c r="S43" s="134">
        <v>0</v>
      </c>
      <c r="T43" s="134">
        <v>19051.586495280364</v>
      </c>
      <c r="V43" s="135">
        <v>717.21326428151315</v>
      </c>
      <c r="W43" s="135">
        <v>122.14389129216465</v>
      </c>
      <c r="X43" s="135">
        <v>-288.98127625455362</v>
      </c>
      <c r="Y43" s="135">
        <v>-189.92706835990919</v>
      </c>
      <c r="Z43" s="135">
        <v>-4.1570104027262005</v>
      </c>
      <c r="AA43" s="135">
        <v>142.04375581003919</v>
      </c>
      <c r="AB43" s="135">
        <v>0</v>
      </c>
      <c r="AC43" s="135">
        <v>498.33555636652909</v>
      </c>
      <c r="AD43" s="135"/>
      <c r="AE43" s="135">
        <v>-3819.2490899065269</v>
      </c>
      <c r="AF43" s="135">
        <v>-1577.8912206910236</v>
      </c>
      <c r="AG43" s="135">
        <v>-698.28350452315613</v>
      </c>
      <c r="AH43" s="135">
        <v>-340.94678515896595</v>
      </c>
      <c r="AI43" s="135">
        <v>-263.55336313332509</v>
      </c>
      <c r="AJ43" s="135">
        <v>390.5780548134004</v>
      </c>
      <c r="AK43" s="135">
        <v>0</v>
      </c>
      <c r="AL43" s="135">
        <v>-6309.3459085995964</v>
      </c>
    </row>
    <row r="44" spans="2:38" s="126" customFormat="1" ht="25" hidden="1" customHeight="1" x14ac:dyDescent="0.3">
      <c r="B44" s="119" t="s">
        <v>170</v>
      </c>
      <c r="C44" s="26">
        <v>5279.1269568780435</v>
      </c>
      <c r="D44" s="26">
        <v>2284.0110050210587</v>
      </c>
      <c r="E44" s="26">
        <v>679.88001402700388</v>
      </c>
      <c r="F44" s="26">
        <v>344.6997589768792</v>
      </c>
      <c r="G44" s="26">
        <v>511.60473895588677</v>
      </c>
      <c r="H44" s="26">
        <v>98.671338642710822</v>
      </c>
      <c r="I44" s="26">
        <v>0</v>
      </c>
      <c r="J44" s="26">
        <v>9197.9938125015833</v>
      </c>
      <c r="L44" s="119" t="s">
        <v>170</v>
      </c>
      <c r="M44" s="132">
        <v>14436.633750199995</v>
      </c>
      <c r="N44" s="132">
        <v>7105.0462841277276</v>
      </c>
      <c r="O44" s="132">
        <v>2236.0459708486842</v>
      </c>
      <c r="P44" s="132">
        <v>819.87647766773375</v>
      </c>
      <c r="Q44" s="132">
        <v>1442.9937142906424</v>
      </c>
      <c r="R44" s="132">
        <v>238.13573962380391</v>
      </c>
      <c r="S44" s="132">
        <v>0</v>
      </c>
      <c r="T44" s="132">
        <v>26278.731936758588</v>
      </c>
      <c r="V44" s="133">
        <v>860.98032180498558</v>
      </c>
      <c r="W44" s="133">
        <v>-86.892441227287236</v>
      </c>
      <c r="X44" s="133">
        <v>-317.90282280555584</v>
      </c>
      <c r="Y44" s="133">
        <v>-225.94605341386244</v>
      </c>
      <c r="Z44" s="133">
        <v>-97.400681305973762</v>
      </c>
      <c r="AA44" s="133">
        <v>-61.64643334020991</v>
      </c>
      <c r="AB44" s="133">
        <v>0</v>
      </c>
      <c r="AC44" s="133">
        <v>71.191889712103148</v>
      </c>
      <c r="AD44" s="133"/>
      <c r="AE44" s="133">
        <v>-4418.1466350730589</v>
      </c>
      <c r="AF44" s="133">
        <v>-2370.9034462483469</v>
      </c>
      <c r="AG44" s="133">
        <v>-997.7828368325595</v>
      </c>
      <c r="AH44" s="133">
        <v>-570.64581239074164</v>
      </c>
      <c r="AI44" s="133">
        <v>-609.00542026186076</v>
      </c>
      <c r="AJ44" s="133">
        <v>-160.31777198292073</v>
      </c>
      <c r="AK44" s="133">
        <v>0</v>
      </c>
      <c r="AL44" s="133">
        <v>-9126.8019227894838</v>
      </c>
    </row>
    <row r="45" spans="2:38" s="130" customFormat="1" ht="17.25" hidden="1" customHeight="1" x14ac:dyDescent="0.35">
      <c r="B45" s="129" t="s">
        <v>171</v>
      </c>
      <c r="C45" s="35">
        <v>0.26617987448188246</v>
      </c>
      <c r="D45" s="35">
        <v>0.13567830605356129</v>
      </c>
      <c r="E45" s="35">
        <v>0.19714698443578366</v>
      </c>
      <c r="F45" s="35">
        <v>0.15127535769278408</v>
      </c>
      <c r="G45" s="35">
        <v>0.18444547278352846</v>
      </c>
      <c r="H45" s="35">
        <v>3.551211124531746E-2</v>
      </c>
      <c r="I45" s="35">
        <v>0</v>
      </c>
      <c r="J45" s="35">
        <v>0.19183893546473679</v>
      </c>
      <c r="L45" s="129" t="s">
        <v>171</v>
      </c>
      <c r="M45" s="35">
        <v>0.26327808018312915</v>
      </c>
      <c r="N45" s="35">
        <v>0.14973484063567963</v>
      </c>
      <c r="O45" s="35">
        <v>0.21117788999826476</v>
      </c>
      <c r="P45" s="35">
        <v>0.15360132811198232</v>
      </c>
      <c r="Q45" s="35">
        <v>0.17590753831489112</v>
      </c>
      <c r="R45" s="35">
        <v>3.0474746556783255E-2</v>
      </c>
      <c r="S45" s="35">
        <v>0</v>
      </c>
      <c r="T45" s="35">
        <v>0.19577610354066724</v>
      </c>
      <c r="V45" s="130">
        <v>3.3420467829230027E-2</v>
      </c>
      <c r="W45" s="130">
        <v>-7.5062055032815156E-4</v>
      </c>
      <c r="X45" s="130">
        <v>-7.6915619650127998E-2</v>
      </c>
      <c r="Y45" s="130">
        <v>-3.9829156153773942E-2</v>
      </c>
      <c r="Z45" s="130">
        <v>-1.0635870748860715E-2</v>
      </c>
      <c r="AA45" s="130">
        <v>-1.7408197437160912E-2</v>
      </c>
      <c r="AB45" s="130">
        <v>0</v>
      </c>
      <c r="AC45" s="130">
        <v>6.1003195193274629E-3</v>
      </c>
      <c r="AE45" s="130">
        <v>7.8478265189589891E-3</v>
      </c>
      <c r="AF45" s="130">
        <v>3.5668243575798786E-3</v>
      </c>
      <c r="AG45" s="130">
        <v>-1.6089854478700982E-2</v>
      </c>
      <c r="AH45" s="130">
        <v>-1.3453824921934782E-2</v>
      </c>
      <c r="AI45" s="130">
        <v>-5.2853995652339947E-3</v>
      </c>
      <c r="AJ45" s="130">
        <v>-6.2706936139546796E-3</v>
      </c>
      <c r="AK45" s="130">
        <v>0</v>
      </c>
      <c r="AL45" s="130">
        <v>2.6898108346622984E-3</v>
      </c>
    </row>
    <row r="46" spans="2:38" ht="14.25" hidden="1" customHeight="1" x14ac:dyDescent="0.3">
      <c r="B46" s="32" t="s">
        <v>172</v>
      </c>
      <c r="C46" s="18">
        <v>5.4249312299999435</v>
      </c>
      <c r="D46" s="18">
        <v>1.7847270000056596E-3</v>
      </c>
      <c r="E46" s="18">
        <v>2.2559981848510007</v>
      </c>
      <c r="F46" s="18">
        <v>24.310954608891524</v>
      </c>
      <c r="G46" s="18">
        <v>3.4060554792164983</v>
      </c>
      <c r="H46" s="18">
        <v>4.880833656800001</v>
      </c>
      <c r="I46" s="18">
        <v>0</v>
      </c>
      <c r="J46" s="18">
        <v>40.280557886758935</v>
      </c>
      <c r="L46" s="32" t="s">
        <v>172</v>
      </c>
      <c r="M46" s="134">
        <v>70.896691539999949</v>
      </c>
      <c r="N46" s="134">
        <v>95.214542715868021</v>
      </c>
      <c r="O46" s="134">
        <v>6.2831084788380007</v>
      </c>
      <c r="P46" s="134">
        <v>95.160981521044434</v>
      </c>
      <c r="Q46" s="134">
        <v>23.3639784501175</v>
      </c>
      <c r="R46" s="134">
        <v>23.965186424810003</v>
      </c>
      <c r="S46" s="134">
        <v>0</v>
      </c>
      <c r="T46" s="134">
        <v>314.88448913067788</v>
      </c>
      <c r="V46" s="72">
        <v>171.44653122999986</v>
      </c>
      <c r="W46" s="72">
        <v>-197.28906514655995</v>
      </c>
      <c r="X46" s="72">
        <v>-17.979625554751998</v>
      </c>
      <c r="Y46" s="72">
        <v>-15.12766019535405</v>
      </c>
      <c r="Z46" s="72">
        <v>-83.270000569209003</v>
      </c>
      <c r="AA46" s="72">
        <v>-46.801644446217985</v>
      </c>
      <c r="AB46" s="72">
        <v>0</v>
      </c>
      <c r="AC46" s="72">
        <v>-189.02146468209324</v>
      </c>
      <c r="AD46" s="72"/>
      <c r="AE46" s="72">
        <v>166.02159999999989</v>
      </c>
      <c r="AF46" s="72">
        <v>-197.29084987355995</v>
      </c>
      <c r="AG46" s="72">
        <v>-20.235623739603</v>
      </c>
      <c r="AH46" s="72">
        <v>-39.438614804245574</v>
      </c>
      <c r="AI46" s="72">
        <v>-86.676056048425508</v>
      </c>
      <c r="AJ46" s="72">
        <v>-51.682478103017985</v>
      </c>
      <c r="AK46" s="72">
        <v>0</v>
      </c>
      <c r="AL46" s="72">
        <v>-229.30202256885224</v>
      </c>
    </row>
    <row r="47" spans="2:38" ht="14.25" hidden="1" customHeight="1" x14ac:dyDescent="0.3">
      <c r="B47" s="32" t="s">
        <v>173</v>
      </c>
      <c r="C47" s="18">
        <v>737.23967146000075</v>
      </c>
      <c r="D47" s="18">
        <v>583.97410831086893</v>
      </c>
      <c r="E47" s="18">
        <v>268.32178757355013</v>
      </c>
      <c r="F47" s="18">
        <v>169.36908756893104</v>
      </c>
      <c r="G47" s="18">
        <v>248.80233074607153</v>
      </c>
      <c r="H47" s="18">
        <v>342.32480398927191</v>
      </c>
      <c r="I47" s="18">
        <v>0</v>
      </c>
      <c r="J47" s="18">
        <v>2350.0317896486949</v>
      </c>
      <c r="L47" s="32" t="s">
        <v>173</v>
      </c>
      <c r="M47" s="134">
        <v>2219.1209813199998</v>
      </c>
      <c r="N47" s="134">
        <v>1797.4362343003113</v>
      </c>
      <c r="O47" s="134">
        <v>865.7295238962472</v>
      </c>
      <c r="P47" s="134">
        <v>440.40513187899001</v>
      </c>
      <c r="Q47" s="134">
        <v>755.84411355284556</v>
      </c>
      <c r="R47" s="134">
        <v>833.72496739914902</v>
      </c>
      <c r="S47" s="134">
        <v>0</v>
      </c>
      <c r="T47" s="134">
        <v>6912.260952347543</v>
      </c>
      <c r="V47" s="72">
        <v>-27.679473706534623</v>
      </c>
      <c r="W47" s="72">
        <v>-11.74726737289086</v>
      </c>
      <c r="X47" s="72">
        <v>-10.94192099625036</v>
      </c>
      <c r="Y47" s="72">
        <v>-20.891324858598892</v>
      </c>
      <c r="Z47" s="72">
        <v>-9.9736703340385304</v>
      </c>
      <c r="AA47" s="72">
        <v>-156.88854470403118</v>
      </c>
      <c r="AB47" s="72">
        <v>0</v>
      </c>
      <c r="AC47" s="72">
        <v>-238.12220197234501</v>
      </c>
      <c r="AD47" s="72"/>
      <c r="AE47" s="72">
        <v>-764.91914516653515</v>
      </c>
      <c r="AF47" s="72">
        <v>-595.72137568375956</v>
      </c>
      <c r="AG47" s="72">
        <v>-279.26370856980043</v>
      </c>
      <c r="AH47" s="72">
        <v>-190.2604124275299</v>
      </c>
      <c r="AI47" s="72">
        <v>-258.77600108011006</v>
      </c>
      <c r="AJ47" s="72">
        <v>-499.21334869330292</v>
      </c>
      <c r="AK47" s="72">
        <v>0</v>
      </c>
      <c r="AL47" s="72">
        <v>-2588.1539916210395</v>
      </c>
    </row>
    <row r="48" spans="2:38" ht="14.25" hidden="1" customHeight="1" x14ac:dyDescent="0.3">
      <c r="B48" s="32" t="s">
        <v>187</v>
      </c>
      <c r="C48" s="18">
        <v>451.72739911000002</v>
      </c>
      <c r="D48" s="18">
        <v>5.1730141405350007</v>
      </c>
      <c r="E48" s="18">
        <v>403.15797456559284</v>
      </c>
      <c r="F48" s="18">
        <v>12.949372943392962</v>
      </c>
      <c r="G48" s="18">
        <v>17.654584918465503</v>
      </c>
      <c r="H48" s="18">
        <v>19.452862647347004</v>
      </c>
      <c r="I48" s="18">
        <v>0</v>
      </c>
      <c r="J48" s="18">
        <v>910.11520832533347</v>
      </c>
      <c r="L48" s="32" t="s">
        <v>187</v>
      </c>
      <c r="M48" s="134">
        <v>1469.3076039699995</v>
      </c>
      <c r="N48" s="134">
        <v>16.948298960399999</v>
      </c>
      <c r="O48" s="134">
        <v>1718.8258926844967</v>
      </c>
      <c r="P48" s="134">
        <v>-4.3344815471400322</v>
      </c>
      <c r="Q48" s="134">
        <v>57.069844076374501</v>
      </c>
      <c r="R48" s="134">
        <v>45.868592019562001</v>
      </c>
      <c r="S48" s="134">
        <v>0</v>
      </c>
      <c r="T48" s="134">
        <v>3303.6857501636928</v>
      </c>
      <c r="V48" s="72">
        <v>-323.88357497999965</v>
      </c>
      <c r="W48" s="72">
        <v>-3.741421123068001</v>
      </c>
      <c r="X48" s="72">
        <v>15.971973065366967</v>
      </c>
      <c r="Y48" s="72">
        <v>-3.8457391752071395</v>
      </c>
      <c r="Z48" s="72">
        <v>-5.8713029663340066</v>
      </c>
      <c r="AA48" s="72">
        <v>-13.637595624654004</v>
      </c>
      <c r="AB48" s="72">
        <v>0</v>
      </c>
      <c r="AC48" s="72">
        <v>-335.00766080389576</v>
      </c>
      <c r="AD48" s="72"/>
      <c r="AE48" s="72">
        <v>-775.61097408999967</v>
      </c>
      <c r="AF48" s="72">
        <v>-8.9144352636030035</v>
      </c>
      <c r="AG48" s="72">
        <v>-387.18600150022598</v>
      </c>
      <c r="AH48" s="72">
        <v>-16.795112118600098</v>
      </c>
      <c r="AI48" s="72">
        <v>-23.525887884799509</v>
      </c>
      <c r="AJ48" s="72">
        <v>-33.090458272001001</v>
      </c>
      <c r="AK48" s="72">
        <v>0</v>
      </c>
      <c r="AL48" s="72">
        <v>-1245.1228691292295</v>
      </c>
    </row>
    <row r="49" spans="2:38" ht="14.25" hidden="1" customHeight="1" x14ac:dyDescent="0.3">
      <c r="B49" s="32" t="s">
        <v>175</v>
      </c>
      <c r="C49" s="18">
        <v>686.70772488744001</v>
      </c>
      <c r="D49" s="18">
        <v>174.56566897098884</v>
      </c>
      <c r="E49" s="18">
        <v>578.25588196550382</v>
      </c>
      <c r="F49" s="18">
        <v>37.03266004510602</v>
      </c>
      <c r="G49" s="18">
        <v>43.122907720556995</v>
      </c>
      <c r="H49" s="18">
        <v>16.344588095561996</v>
      </c>
      <c r="I49" s="18">
        <v>0</v>
      </c>
      <c r="J49" s="18">
        <v>1536.0294316851571</v>
      </c>
      <c r="L49" s="32" t="s">
        <v>175</v>
      </c>
      <c r="M49" s="134">
        <v>2766.5213054840974</v>
      </c>
      <c r="N49" s="134">
        <v>529.69466035563289</v>
      </c>
      <c r="O49" s="134">
        <v>2168.6816429244727</v>
      </c>
      <c r="P49" s="134">
        <v>94.364338824860013</v>
      </c>
      <c r="Q49" s="134">
        <v>119.19697704400899</v>
      </c>
      <c r="R49" s="134">
        <v>54.604314245889995</v>
      </c>
      <c r="S49" s="134">
        <v>0</v>
      </c>
      <c r="T49" s="134">
        <v>5733.0632388789618</v>
      </c>
      <c r="V49" s="72">
        <v>-631.29254016686082</v>
      </c>
      <c r="W49" s="72">
        <v>-8.382662882229198</v>
      </c>
      <c r="X49" s="72">
        <v>136.56111959516704</v>
      </c>
      <c r="Y49" s="72">
        <v>-11.255481208633967</v>
      </c>
      <c r="Z49" s="72">
        <v>-28.631832091355506</v>
      </c>
      <c r="AA49" s="72">
        <v>-29.705525003859002</v>
      </c>
      <c r="AB49" s="72">
        <v>0</v>
      </c>
      <c r="AC49" s="72">
        <v>-572.70692175777253</v>
      </c>
      <c r="AD49" s="72"/>
      <c r="AE49" s="72">
        <v>-1318.0002650543011</v>
      </c>
      <c r="AF49" s="72">
        <v>-182.94833185321806</v>
      </c>
      <c r="AG49" s="72">
        <v>-441.69476237033678</v>
      </c>
      <c r="AH49" s="72">
        <v>-48.288141253739994</v>
      </c>
      <c r="AI49" s="72">
        <v>-71.754739811912501</v>
      </c>
      <c r="AJ49" s="72">
        <v>-46.050113099420997</v>
      </c>
      <c r="AK49" s="72">
        <v>0</v>
      </c>
      <c r="AL49" s="72">
        <v>-2108.7363534429296</v>
      </c>
    </row>
    <row r="50" spans="2:38" ht="14.25" hidden="1" customHeight="1" x14ac:dyDescent="0.3">
      <c r="B50" s="32" t="s">
        <v>176</v>
      </c>
      <c r="C50" s="18">
        <v>-7.4612185564819953</v>
      </c>
      <c r="D50" s="18">
        <v>14.677100685390002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7.2158821289080075</v>
      </c>
      <c r="L50" s="32" t="s">
        <v>176</v>
      </c>
      <c r="M50" s="134">
        <v>-132.30673722518401</v>
      </c>
      <c r="N50" s="134">
        <v>14.677100685390002</v>
      </c>
      <c r="O50" s="134">
        <v>0</v>
      </c>
      <c r="P50" s="134">
        <v>0</v>
      </c>
      <c r="Q50" s="134">
        <v>0</v>
      </c>
      <c r="R50" s="134">
        <v>0</v>
      </c>
      <c r="S50" s="134">
        <v>0</v>
      </c>
      <c r="T50" s="134">
        <v>-117.62963653979401</v>
      </c>
      <c r="V50" s="72">
        <v>-129.00507455077499</v>
      </c>
      <c r="W50" s="72">
        <v>14.135193886890002</v>
      </c>
      <c r="X50" s="72">
        <v>0</v>
      </c>
      <c r="Y50" s="72">
        <v>0</v>
      </c>
      <c r="Z50" s="72">
        <v>0</v>
      </c>
      <c r="AA50" s="72">
        <v>0</v>
      </c>
      <c r="AB50" s="72">
        <v>0</v>
      </c>
      <c r="AC50" s="72">
        <v>-114.869880663885</v>
      </c>
      <c r="AD50" s="72"/>
      <c r="AE50" s="72">
        <v>-121.543855994293</v>
      </c>
      <c r="AF50" s="72">
        <v>-0.54190679849999945</v>
      </c>
      <c r="AG50" s="72">
        <v>0</v>
      </c>
      <c r="AH50" s="72">
        <v>0</v>
      </c>
      <c r="AI50" s="72">
        <v>0</v>
      </c>
      <c r="AJ50" s="72">
        <v>0</v>
      </c>
      <c r="AK50" s="72">
        <v>0</v>
      </c>
      <c r="AL50" s="72">
        <v>-122.08576279279299</v>
      </c>
    </row>
    <row r="51" spans="2:38" ht="14.25" hidden="1" customHeight="1" x14ac:dyDescent="0.3">
      <c r="B51" s="32" t="s">
        <v>177</v>
      </c>
      <c r="C51" s="18">
        <v>4294.0208098541243</v>
      </c>
      <c r="D51" s="18">
        <v>1545.3195578381251</v>
      </c>
      <c r="E51" s="18">
        <v>234.20432086869155</v>
      </c>
      <c r="F51" s="18">
        <v>126.93642969865016</v>
      </c>
      <c r="G51" s="18">
        <v>233.92802992850721</v>
      </c>
      <c r="H51" s="18">
        <v>-245.42602445157607</v>
      </c>
      <c r="I51" s="18">
        <v>0</v>
      </c>
      <c r="J51" s="18">
        <v>6188.9831237365215</v>
      </c>
      <c r="L51" s="32" t="s">
        <v>177</v>
      </c>
      <c r="M51" s="134">
        <v>10717.095588600718</v>
      </c>
      <c r="N51" s="134">
        <v>4714.3262464017062</v>
      </c>
      <c r="O51" s="134">
        <v>914.17758823362294</v>
      </c>
      <c r="P51" s="134">
        <v>185.61154389841315</v>
      </c>
      <c r="Q51" s="134">
        <v>601.65848932004496</v>
      </c>
      <c r="R51" s="134">
        <v>-628.29013642648317</v>
      </c>
      <c r="S51" s="134">
        <v>0</v>
      </c>
      <c r="T51" s="134">
        <v>16504.57932002802</v>
      </c>
      <c r="V51" s="72">
        <v>895.61710491760687</v>
      </c>
      <c r="W51" s="72">
        <v>140.92032693821648</v>
      </c>
      <c r="X51" s="72">
        <v>-409.5704215836862</v>
      </c>
      <c r="Y51" s="72">
        <v>-182.51732632412381</v>
      </c>
      <c r="Z51" s="72">
        <v>18.603518722295348</v>
      </c>
      <c r="AA51" s="72">
        <v>158.11168518924538</v>
      </c>
      <c r="AB51" s="72">
        <v>0</v>
      </c>
      <c r="AC51" s="72">
        <v>621.16488785955335</v>
      </c>
      <c r="AD51" s="72"/>
      <c r="AE51" s="72">
        <v>-3398.4037049365179</v>
      </c>
      <c r="AF51" s="72">
        <v>-1404.3992308999086</v>
      </c>
      <c r="AG51" s="72">
        <v>-643.77474245237761</v>
      </c>
      <c r="AH51" s="72">
        <v>-309.45375602277397</v>
      </c>
      <c r="AI51" s="72">
        <v>-215.32451120621192</v>
      </c>
      <c r="AJ51" s="72">
        <v>403.53770964082139</v>
      </c>
      <c r="AK51" s="72">
        <v>0</v>
      </c>
      <c r="AL51" s="72">
        <v>-5567.8182358769664</v>
      </c>
    </row>
    <row r="52" spans="2:38" ht="15" hidden="1" customHeight="1" x14ac:dyDescent="0.35">
      <c r="B52" s="34"/>
      <c r="L52" s="28"/>
    </row>
    <row r="53" spans="2:38" ht="15" hidden="1" customHeight="1" x14ac:dyDescent="0.3">
      <c r="B53" s="19" t="s">
        <v>178</v>
      </c>
      <c r="C53" s="26">
        <v>81248.702464532762</v>
      </c>
      <c r="D53" s="26">
        <v>106974.54498048079</v>
      </c>
      <c r="E53" s="26">
        <v>38523.753176893944</v>
      </c>
      <c r="F53" s="26">
        <v>9604.4416971529899</v>
      </c>
      <c r="G53" s="26">
        <v>22905.941051926264</v>
      </c>
      <c r="H53" s="26">
        <v>12986.481955613221</v>
      </c>
      <c r="I53" s="26">
        <v>-17360.479940431629</v>
      </c>
      <c r="J53" s="26">
        <v>254883.38538616832</v>
      </c>
      <c r="L53" s="19" t="s">
        <v>178</v>
      </c>
      <c r="M53" s="132">
        <v>81248.702464532762</v>
      </c>
      <c r="N53" s="132">
        <v>106974.54498048079</v>
      </c>
      <c r="O53" s="132">
        <v>38523.753176893944</v>
      </c>
      <c r="P53" s="132">
        <v>9604.4416971529899</v>
      </c>
      <c r="Q53" s="132">
        <v>22905.941051926264</v>
      </c>
      <c r="R53" s="132">
        <v>12986.481955613221</v>
      </c>
      <c r="S53" s="132">
        <v>-17360.479940431629</v>
      </c>
      <c r="T53" s="132">
        <v>254883.38538616832</v>
      </c>
      <c r="V53" s="72">
        <v>-2440.3965018455201</v>
      </c>
      <c r="W53" s="72">
        <v>3594.4667467292165</v>
      </c>
      <c r="X53" s="72">
        <v>-4.4019547943535144</v>
      </c>
      <c r="Y53" s="72">
        <v>-1024.4314414714809</v>
      </c>
      <c r="Z53" s="72">
        <v>-276.08902049641256</v>
      </c>
      <c r="AA53" s="72">
        <v>29.596619038919016</v>
      </c>
      <c r="AB53" s="72">
        <v>-3022.2775953903365</v>
      </c>
      <c r="AC53" s="72">
        <v>-3143.5331482299953</v>
      </c>
      <c r="AD53" s="72"/>
      <c r="AE53" s="72">
        <v>-2440.3965018455201</v>
      </c>
      <c r="AF53" s="72">
        <v>3594.4667467292165</v>
      </c>
      <c r="AG53" s="72">
        <v>-4.4019547943535144</v>
      </c>
      <c r="AH53" s="72">
        <v>-1024.4314414714809</v>
      </c>
      <c r="AI53" s="72">
        <v>-276.08902049641256</v>
      </c>
      <c r="AJ53" s="72">
        <v>29.596619038919016</v>
      </c>
      <c r="AK53" s="72">
        <v>-3022.2775953903365</v>
      </c>
      <c r="AL53" s="72">
        <v>-3143.5331482299953</v>
      </c>
    </row>
    <row r="54" spans="2:38" ht="14.25" hidden="1" customHeight="1" x14ac:dyDescent="0.3">
      <c r="B54" s="32" t="s">
        <v>179</v>
      </c>
      <c r="C54" s="18">
        <v>7318.3205889440578</v>
      </c>
      <c r="D54" s="18">
        <v>619.78137075100005</v>
      </c>
      <c r="E54" s="18">
        <v>0</v>
      </c>
      <c r="F54" s="18">
        <v>402.8465349027</v>
      </c>
      <c r="G54" s="18">
        <v>0</v>
      </c>
      <c r="H54" s="18">
        <v>0</v>
      </c>
      <c r="I54" s="18">
        <v>0</v>
      </c>
      <c r="J54" s="18">
        <v>8340.9484945977583</v>
      </c>
      <c r="L54" s="136" t="s">
        <v>179</v>
      </c>
      <c r="M54" s="134">
        <v>7318.3205889440578</v>
      </c>
      <c r="N54" s="134">
        <v>619.78137075100005</v>
      </c>
      <c r="O54" s="134">
        <v>0</v>
      </c>
      <c r="P54" s="134">
        <v>402.8465349027</v>
      </c>
      <c r="Q54" s="134">
        <v>0</v>
      </c>
      <c r="R54" s="134">
        <v>0</v>
      </c>
      <c r="S54" s="134">
        <v>0</v>
      </c>
      <c r="T54" s="134">
        <v>8340.9484945977583</v>
      </c>
      <c r="V54" s="72">
        <v>-216.87600883429332</v>
      </c>
      <c r="W54" s="72">
        <v>-30.368316689060975</v>
      </c>
      <c r="X54" s="72">
        <v>0</v>
      </c>
      <c r="Y54" s="72">
        <v>-25.66886224305</v>
      </c>
      <c r="Z54" s="72">
        <v>0</v>
      </c>
      <c r="AA54" s="72">
        <v>0</v>
      </c>
      <c r="AB54" s="72">
        <v>0</v>
      </c>
      <c r="AC54" s="72">
        <v>-272.91318776640401</v>
      </c>
      <c r="AD54" s="72"/>
      <c r="AE54" s="72">
        <v>-216.87600883429332</v>
      </c>
      <c r="AF54" s="72">
        <v>-30.368316689060975</v>
      </c>
      <c r="AG54" s="72">
        <v>0</v>
      </c>
      <c r="AH54" s="72">
        <v>-25.66886224305</v>
      </c>
      <c r="AI54" s="72">
        <v>0</v>
      </c>
      <c r="AJ54" s="72">
        <v>0</v>
      </c>
      <c r="AK54" s="72">
        <v>0</v>
      </c>
      <c r="AL54" s="72">
        <v>-272.91318776640401</v>
      </c>
    </row>
    <row r="55" spans="2:38" ht="14.25" hidden="1" customHeight="1" x14ac:dyDescent="0.3">
      <c r="B55" s="32" t="s">
        <v>180</v>
      </c>
      <c r="C55" s="18">
        <v>48909.055933534582</v>
      </c>
      <c r="D55" s="18">
        <v>38699.746518817628</v>
      </c>
      <c r="E55" s="18">
        <v>13921.833905428855</v>
      </c>
      <c r="F55" s="18">
        <v>1565.1163060524598</v>
      </c>
      <c r="G55" s="18">
        <v>5553.127597950237</v>
      </c>
      <c r="H55" s="18">
        <v>3625.3702527935648</v>
      </c>
      <c r="I55" s="18">
        <v>-5934.6702822770812</v>
      </c>
      <c r="J55" s="18">
        <v>106339.58023230026</v>
      </c>
      <c r="L55" s="136" t="s">
        <v>180</v>
      </c>
      <c r="M55" s="134">
        <v>48909.055933534582</v>
      </c>
      <c r="N55" s="134">
        <v>38699.746518817628</v>
      </c>
      <c r="O55" s="134">
        <v>13921.833905428855</v>
      </c>
      <c r="P55" s="134">
        <v>1565.1163060524598</v>
      </c>
      <c r="Q55" s="134">
        <v>5553.127597950237</v>
      </c>
      <c r="R55" s="134">
        <v>3625.3702527935648</v>
      </c>
      <c r="S55" s="134">
        <v>-5934.6702822770812</v>
      </c>
      <c r="T55" s="134">
        <v>106339.58023230026</v>
      </c>
      <c r="V55" s="72">
        <v>-4130.8827691033948</v>
      </c>
      <c r="W55" s="72">
        <v>2107.3106762864336</v>
      </c>
      <c r="X55" s="72">
        <v>1255.8622498726727</v>
      </c>
      <c r="Y55" s="72">
        <v>-259.28302160701014</v>
      </c>
      <c r="Z55" s="72">
        <v>-92.48967218814505</v>
      </c>
      <c r="AA55" s="72">
        <v>-153.79842247725037</v>
      </c>
      <c r="AB55" s="72">
        <v>-276.95812787252908</v>
      </c>
      <c r="AC55" s="72">
        <v>-1550.2390870892268</v>
      </c>
      <c r="AD55" s="72"/>
      <c r="AE55" s="72">
        <v>-4130.8827691033948</v>
      </c>
      <c r="AF55" s="72">
        <v>2107.3106762864336</v>
      </c>
      <c r="AG55" s="72">
        <v>1255.8622498726727</v>
      </c>
      <c r="AH55" s="72">
        <v>-259.28302160701014</v>
      </c>
      <c r="AI55" s="72">
        <v>-92.48967218814505</v>
      </c>
      <c r="AJ55" s="72">
        <v>-153.79842247725037</v>
      </c>
      <c r="AK55" s="72">
        <v>-276.95812787252908</v>
      </c>
      <c r="AL55" s="72">
        <v>-1550.2390870892268</v>
      </c>
    </row>
    <row r="56" spans="2:38" ht="14.25" hidden="1" customHeight="1" x14ac:dyDescent="0.3">
      <c r="B56" s="32" t="s">
        <v>181</v>
      </c>
      <c r="C56" s="18">
        <v>2212.2095118500697</v>
      </c>
      <c r="D56" s="18">
        <v>906.33070747831653</v>
      </c>
      <c r="E56" s="18">
        <v>421.43093995622394</v>
      </c>
      <c r="F56" s="18">
        <v>295.43754658697998</v>
      </c>
      <c r="G56" s="18">
        <v>305.35825605131492</v>
      </c>
      <c r="H56" s="18">
        <v>222.75983331229602</v>
      </c>
      <c r="I56" s="18">
        <v>0</v>
      </c>
      <c r="J56" s="18">
        <v>4363.5267952352006</v>
      </c>
      <c r="L56" s="136" t="s">
        <v>181</v>
      </c>
      <c r="M56" s="134">
        <v>2212.2095118500697</v>
      </c>
      <c r="N56" s="134">
        <v>906.33070747831653</v>
      </c>
      <c r="O56" s="134">
        <v>421.43093995622394</v>
      </c>
      <c r="P56" s="134">
        <v>295.43754658697998</v>
      </c>
      <c r="Q56" s="134">
        <v>305.35825605131492</v>
      </c>
      <c r="R56" s="134">
        <v>222.75983331229602</v>
      </c>
      <c r="S56" s="134">
        <v>0</v>
      </c>
      <c r="T56" s="134">
        <v>4363.5267952352006</v>
      </c>
      <c r="V56" s="72">
        <v>-1119.6462781000077</v>
      </c>
      <c r="W56" s="72">
        <v>-953.48384784033328</v>
      </c>
      <c r="X56" s="72">
        <v>-150.48377797024409</v>
      </c>
      <c r="Y56" s="72">
        <v>-145.14014593175995</v>
      </c>
      <c r="Z56" s="72">
        <v>-313.3387448024871</v>
      </c>
      <c r="AA56" s="72">
        <v>-130.01794239354589</v>
      </c>
      <c r="AB56" s="72">
        <v>0</v>
      </c>
      <c r="AC56" s="72">
        <v>-2812.1107370383788</v>
      </c>
      <c r="AD56" s="72"/>
      <c r="AE56" s="72">
        <v>-1119.6462781000077</v>
      </c>
      <c r="AF56" s="72">
        <v>-953.48384784033328</v>
      </c>
      <c r="AG56" s="72">
        <v>-150.48377797024409</v>
      </c>
      <c r="AH56" s="72">
        <v>-145.14014593175995</v>
      </c>
      <c r="AI56" s="72">
        <v>-313.3387448024871</v>
      </c>
      <c r="AJ56" s="72">
        <v>-130.01794239354589</v>
      </c>
      <c r="AK56" s="72">
        <v>0</v>
      </c>
      <c r="AL56" s="72">
        <v>-2812.1107370383788</v>
      </c>
    </row>
    <row r="57" spans="2:38" ht="6.75" hidden="1" customHeight="1" x14ac:dyDescent="0.3">
      <c r="B57" s="31"/>
      <c r="L57" s="31"/>
    </row>
    <row r="58" spans="2:38" ht="14.5" hidden="1" x14ac:dyDescent="0.3">
      <c r="B58" s="17" t="s">
        <v>188</v>
      </c>
      <c r="L58" s="17" t="s">
        <v>188</v>
      </c>
    </row>
    <row r="59" spans="2:38" hidden="1" x14ac:dyDescent="0.3"/>
    <row r="60" spans="2:38" hidden="1" x14ac:dyDescent="0.3">
      <c r="C60" s="70"/>
      <c r="D60" s="70"/>
      <c r="E60" s="70"/>
      <c r="F60" s="70"/>
      <c r="G60" s="70"/>
      <c r="H60" s="70"/>
      <c r="I60" s="70"/>
      <c r="J60" s="70"/>
      <c r="M60" s="70"/>
      <c r="N60" s="70"/>
      <c r="O60" s="70"/>
      <c r="P60" s="70"/>
      <c r="Q60" s="70"/>
      <c r="R60" s="70"/>
      <c r="S60" s="70"/>
      <c r="T60" s="70"/>
    </row>
    <row r="61" spans="2:38" hidden="1" x14ac:dyDescent="0.3">
      <c r="C61" s="13">
        <f>+C45-C76</f>
        <v>2.830828046555281E-2</v>
      </c>
      <c r="D61" s="13">
        <f t="shared" ref="D61:J61" si="0">+D45-D76</f>
        <v>3.438740314706451E-3</v>
      </c>
      <c r="E61" s="13">
        <f t="shared" si="0"/>
        <v>-9.5315624718262604E-2</v>
      </c>
      <c r="F61" s="13">
        <f t="shared" si="0"/>
        <v>-7.5901950794565687E-2</v>
      </c>
      <c r="G61" s="13">
        <f t="shared" si="0"/>
        <v>-5.2851337224710221E-2</v>
      </c>
      <c r="H61" s="13">
        <f t="shared" si="0"/>
        <v>-1.1483385560407539E-2</v>
      </c>
      <c r="I61" s="13">
        <f t="shared" si="0"/>
        <v>0</v>
      </c>
      <c r="J61" s="13">
        <f t="shared" si="0"/>
        <v>-2.7732484765952137E-4</v>
      </c>
      <c r="M61" s="15">
        <f>+M45-M76</f>
        <v>1.1762815651823577E-2</v>
      </c>
      <c r="N61" s="15">
        <f t="shared" ref="N61:T61" si="1">+N45-N76</f>
        <v>8.6485048362527073E-3</v>
      </c>
      <c r="O61" s="15">
        <f t="shared" si="1"/>
        <v>-2.1496090615815672E-2</v>
      </c>
      <c r="P61" s="15">
        <f t="shared" si="1"/>
        <v>9.6435424574422557E-3</v>
      </c>
      <c r="Q61" s="15">
        <f t="shared" si="1"/>
        <v>-7.9629548658798344E-3</v>
      </c>
      <c r="R61" s="15">
        <f t="shared" si="1"/>
        <v>-2.4962435721310947E-2</v>
      </c>
      <c r="S61" s="15">
        <f t="shared" si="1"/>
        <v>0</v>
      </c>
      <c r="T61" s="15">
        <f t="shared" si="1"/>
        <v>5.9074056414487042E-3</v>
      </c>
    </row>
    <row r="62" spans="2:38" hidden="1" x14ac:dyDescent="0.3">
      <c r="C62" s="15"/>
      <c r="D62" s="15"/>
      <c r="E62" s="15"/>
      <c r="F62" s="15"/>
      <c r="G62" s="15"/>
      <c r="H62" s="15"/>
      <c r="I62" s="15"/>
      <c r="J62" s="15"/>
      <c r="M62" s="15"/>
      <c r="N62" s="15"/>
      <c r="O62" s="15"/>
      <c r="P62" s="15"/>
      <c r="Q62" s="15"/>
      <c r="R62" s="15"/>
      <c r="S62" s="15"/>
      <c r="T62" s="15"/>
    </row>
    <row r="63" spans="2:38" hidden="1" x14ac:dyDescent="0.3"/>
    <row r="64" spans="2:38" ht="22.5" hidden="1" x14ac:dyDescent="0.45">
      <c r="B64" s="412" t="s">
        <v>189</v>
      </c>
      <c r="C64" s="412"/>
      <c r="D64" s="412"/>
      <c r="E64" s="412"/>
      <c r="F64" s="412"/>
      <c r="G64" s="412"/>
      <c r="H64" s="412"/>
      <c r="I64" s="412"/>
      <c r="J64" s="412"/>
      <c r="L64" s="412" t="s">
        <v>190</v>
      </c>
      <c r="M64" s="412"/>
      <c r="N64" s="412"/>
      <c r="O64" s="412"/>
      <c r="P64" s="412"/>
      <c r="Q64" s="412"/>
      <c r="R64" s="412"/>
      <c r="S64" s="412"/>
      <c r="T64" s="412"/>
    </row>
    <row r="65" spans="2:38" ht="22.5" hidden="1" x14ac:dyDescent="0.45">
      <c r="B65" s="122"/>
      <c r="C65" s="122"/>
      <c r="D65" s="122"/>
      <c r="E65" s="122"/>
      <c r="F65" s="122"/>
      <c r="G65" s="122"/>
      <c r="H65" s="122"/>
      <c r="I65" s="122"/>
      <c r="J65" s="122"/>
      <c r="L65" s="122"/>
      <c r="M65" s="122"/>
      <c r="N65" s="122"/>
      <c r="O65" s="122"/>
      <c r="P65" s="122"/>
      <c r="Q65" s="122"/>
      <c r="R65" s="122"/>
      <c r="S65" s="122"/>
      <c r="T65" s="122"/>
    </row>
    <row r="66" spans="2:38" ht="15.75" hidden="1" customHeight="1" x14ac:dyDescent="0.35">
      <c r="C66" s="413" t="s">
        <v>157</v>
      </c>
      <c r="D66" s="413"/>
      <c r="E66" s="413"/>
      <c r="F66" s="413"/>
      <c r="G66" s="413"/>
      <c r="H66" s="414" t="s">
        <v>185</v>
      </c>
      <c r="M66" s="413" t="s">
        <v>157</v>
      </c>
      <c r="N66" s="413"/>
      <c r="O66" s="413"/>
      <c r="P66" s="413"/>
      <c r="Q66" s="413"/>
      <c r="R66" s="414" t="s">
        <v>185</v>
      </c>
    </row>
    <row r="67" spans="2:38" hidden="1" x14ac:dyDescent="0.3">
      <c r="C67" s="24" t="s">
        <v>159</v>
      </c>
      <c r="D67" s="24" t="s">
        <v>160</v>
      </c>
      <c r="E67" s="24" t="s">
        <v>161</v>
      </c>
      <c r="F67" s="24" t="s">
        <v>162</v>
      </c>
      <c r="G67" s="24" t="s">
        <v>163</v>
      </c>
      <c r="H67" s="414"/>
      <c r="I67" s="24" t="s">
        <v>164</v>
      </c>
      <c r="J67" s="24" t="s">
        <v>165</v>
      </c>
      <c r="M67" s="24" t="s">
        <v>159</v>
      </c>
      <c r="N67" s="24" t="s">
        <v>160</v>
      </c>
      <c r="O67" s="24" t="s">
        <v>161</v>
      </c>
      <c r="P67" s="24" t="s">
        <v>162</v>
      </c>
      <c r="Q67" s="24" t="s">
        <v>163</v>
      </c>
      <c r="R67" s="414"/>
      <c r="S67" s="24" t="s">
        <v>164</v>
      </c>
      <c r="T67" s="24" t="s">
        <v>165</v>
      </c>
    </row>
    <row r="68" spans="2:38" ht="15.5" hidden="1" x14ac:dyDescent="0.35">
      <c r="B68" s="124"/>
      <c r="L68" s="124"/>
    </row>
    <row r="69" spans="2:38" hidden="1" x14ac:dyDescent="0.3">
      <c r="B69" s="19" t="s">
        <v>166</v>
      </c>
      <c r="C69" s="25">
        <v>304.67053472140168</v>
      </c>
      <c r="D69" s="25">
        <v>106.44167923999998</v>
      </c>
      <c r="E69" s="25">
        <v>75.431232899399902</v>
      </c>
      <c r="F69" s="25">
        <v>37.440563326209904</v>
      </c>
      <c r="G69" s="25">
        <v>37.138125959219003</v>
      </c>
      <c r="H69" s="25"/>
      <c r="I69" s="25"/>
      <c r="J69" s="25">
        <v>561.12213614623045</v>
      </c>
      <c r="L69" s="19" t="s">
        <v>166</v>
      </c>
      <c r="M69" s="25">
        <v>1238.4733650956005</v>
      </c>
      <c r="N69" s="25">
        <v>431.41868110000001</v>
      </c>
      <c r="O69" s="25">
        <v>241.70574228160001</v>
      </c>
      <c r="P69" s="25">
        <v>115.855701041215</v>
      </c>
      <c r="Q69" s="25">
        <v>127.291558150573</v>
      </c>
      <c r="R69" s="25"/>
      <c r="S69" s="25"/>
      <c r="T69" s="25">
        <v>2154.8000000000002</v>
      </c>
    </row>
    <row r="70" spans="2:38" ht="15.5" hidden="1" x14ac:dyDescent="0.35">
      <c r="B70" s="124"/>
      <c r="L70" s="124"/>
    </row>
    <row r="71" spans="2:38" hidden="1" x14ac:dyDescent="0.3">
      <c r="B71" s="19" t="s">
        <v>167</v>
      </c>
      <c r="C71" s="26">
        <v>17103.579257359906</v>
      </c>
      <c r="D71" s="26">
        <v>16996.27317887856</v>
      </c>
      <c r="E71" s="26">
        <v>4265.3190350767991</v>
      </c>
      <c r="F71" s="26">
        <v>1267.8173352361898</v>
      </c>
      <c r="G71" s="26">
        <v>3074.6642495707983</v>
      </c>
      <c r="H71" s="26">
        <v>2596.8304793139901</v>
      </c>
      <c r="I71" s="26">
        <v>-367.46945767916276</v>
      </c>
      <c r="J71" s="26">
        <v>44937.014077757522</v>
      </c>
      <c r="L71" s="19" t="s">
        <v>167</v>
      </c>
      <c r="M71" s="26">
        <v>67162.280621172293</v>
      </c>
      <c r="N71" s="26">
        <v>61498.859849503395</v>
      </c>
      <c r="O71" s="26">
        <v>14485.586649837083</v>
      </c>
      <c r="P71" s="26">
        <v>5647.1124338454247</v>
      </c>
      <c r="Q71" s="26">
        <v>11422.423266153623</v>
      </c>
      <c r="R71" s="26">
        <v>10582.086911806564</v>
      </c>
      <c r="S71" s="26">
        <v>-1484.5703322407992</v>
      </c>
      <c r="T71" s="26">
        <v>169313.77940007759</v>
      </c>
      <c r="V71" s="135">
        <v>0</v>
      </c>
      <c r="W71" s="135">
        <v>0</v>
      </c>
      <c r="X71" s="135">
        <v>0</v>
      </c>
      <c r="Y71" s="135">
        <v>0</v>
      </c>
      <c r="Z71" s="135">
        <v>0</v>
      </c>
      <c r="AA71" s="135">
        <v>0</v>
      </c>
      <c r="AB71" s="135">
        <v>0</v>
      </c>
      <c r="AC71" s="135">
        <v>0</v>
      </c>
      <c r="AD71" s="135"/>
      <c r="AE71" s="135">
        <v>0</v>
      </c>
      <c r="AF71" s="135">
        <v>-2272.0678597452206</v>
      </c>
      <c r="AG71" s="135">
        <v>0</v>
      </c>
      <c r="AH71" s="135">
        <v>0</v>
      </c>
      <c r="AI71" s="135">
        <v>0</v>
      </c>
      <c r="AJ71" s="135">
        <v>0</v>
      </c>
      <c r="AK71" s="135">
        <v>0</v>
      </c>
      <c r="AL71" s="135">
        <v>-2272.0678597456426</v>
      </c>
    </row>
    <row r="72" spans="2:38" ht="14.5" hidden="1" x14ac:dyDescent="0.3">
      <c r="B72" s="32" t="s">
        <v>168</v>
      </c>
      <c r="C72" s="18">
        <v>-235.78385734</v>
      </c>
      <c r="D72" s="18">
        <v>0</v>
      </c>
      <c r="E72" s="18">
        <v>-30.225138766500532</v>
      </c>
      <c r="F72" s="18">
        <v>0</v>
      </c>
      <c r="G72" s="18">
        <v>-1.7021644972520007</v>
      </c>
      <c r="H72" s="18">
        <v>-99.758297075409914</v>
      </c>
      <c r="I72" s="18">
        <v>367.46945767916276</v>
      </c>
      <c r="J72" s="18">
        <v>3.0559021979570391E-13</v>
      </c>
      <c r="L72" s="32" t="s">
        <v>168</v>
      </c>
      <c r="M72" s="18">
        <v>-934.41486196999995</v>
      </c>
      <c r="N72" s="18">
        <v>0</v>
      </c>
      <c r="O72" s="18">
        <v>-144.23831281374706</v>
      </c>
      <c r="P72" s="18">
        <v>0</v>
      </c>
      <c r="Q72" s="18">
        <v>-6.0035958109739296</v>
      </c>
      <c r="R72" s="18">
        <v>-399.91356164607799</v>
      </c>
      <c r="S72" s="18">
        <v>1484.5703322407992</v>
      </c>
      <c r="T72" s="18">
        <v>2.3283064365386963E-13</v>
      </c>
      <c r="V72" s="135">
        <v>0</v>
      </c>
      <c r="W72" s="135">
        <v>0</v>
      </c>
      <c r="X72" s="135">
        <v>0</v>
      </c>
      <c r="Y72" s="135">
        <v>0</v>
      </c>
      <c r="Z72" s="135">
        <v>0</v>
      </c>
      <c r="AA72" s="135">
        <v>0</v>
      </c>
      <c r="AB72" s="135">
        <v>0</v>
      </c>
      <c r="AC72" s="135">
        <v>0</v>
      </c>
      <c r="AD72" s="135"/>
      <c r="AE72" s="135">
        <v>0</v>
      </c>
      <c r="AF72" s="135">
        <v>0</v>
      </c>
      <c r="AG72" s="135">
        <v>0</v>
      </c>
      <c r="AH72" s="135">
        <v>0</v>
      </c>
      <c r="AI72" s="135">
        <v>0</v>
      </c>
      <c r="AJ72" s="135">
        <v>0</v>
      </c>
      <c r="AK72" s="135">
        <v>0</v>
      </c>
      <c r="AL72" s="135">
        <v>0</v>
      </c>
    </row>
    <row r="73" spans="2:38" hidden="1" x14ac:dyDescent="0.3">
      <c r="B73" s="19" t="s">
        <v>186</v>
      </c>
      <c r="C73" s="26">
        <v>16867.795400019906</v>
      </c>
      <c r="D73" s="26">
        <v>16996.27317887856</v>
      </c>
      <c r="E73" s="26">
        <v>4235.0938963102981</v>
      </c>
      <c r="F73" s="26">
        <v>1267.8173352361898</v>
      </c>
      <c r="G73" s="26">
        <v>3072.9620850735455</v>
      </c>
      <c r="H73" s="26">
        <v>2497.0721822385808</v>
      </c>
      <c r="I73" s="26">
        <v>0</v>
      </c>
      <c r="J73" s="26">
        <v>44937.014077757522</v>
      </c>
      <c r="L73" s="19" t="s">
        <v>186</v>
      </c>
      <c r="M73" s="26">
        <v>66227.865759202294</v>
      </c>
      <c r="N73" s="26">
        <v>61498.859849503395</v>
      </c>
      <c r="O73" s="26">
        <v>14341.348337023337</v>
      </c>
      <c r="P73" s="26">
        <v>5647.1124338454247</v>
      </c>
      <c r="Q73" s="26">
        <v>11416.419670342648</v>
      </c>
      <c r="R73" s="26">
        <v>10182.173350160487</v>
      </c>
      <c r="S73" s="26">
        <v>0</v>
      </c>
      <c r="T73" s="26">
        <v>169313.77940007759</v>
      </c>
      <c r="V73" s="135">
        <v>0</v>
      </c>
      <c r="W73" s="135">
        <v>0</v>
      </c>
      <c r="X73" s="135">
        <v>0</v>
      </c>
      <c r="Y73" s="135">
        <v>0</v>
      </c>
      <c r="Z73" s="135">
        <v>0</v>
      </c>
      <c r="AA73" s="135">
        <v>0</v>
      </c>
      <c r="AB73" s="135">
        <v>0</v>
      </c>
      <c r="AC73" s="135">
        <v>0</v>
      </c>
      <c r="AD73" s="135"/>
      <c r="AE73" s="135">
        <v>0</v>
      </c>
      <c r="AF73" s="135">
        <v>-2272.0678597452206</v>
      </c>
      <c r="AG73" s="135">
        <v>0</v>
      </c>
      <c r="AH73" s="135">
        <v>0</v>
      </c>
      <c r="AI73" s="135">
        <v>0</v>
      </c>
      <c r="AJ73" s="135">
        <v>0</v>
      </c>
      <c r="AK73" s="135">
        <v>0</v>
      </c>
      <c r="AL73" s="135">
        <v>-2272.0678597456426</v>
      </c>
    </row>
    <row r="74" spans="2:38" ht="14.5" hidden="1" x14ac:dyDescent="0.3">
      <c r="B74" s="32" t="s">
        <v>68</v>
      </c>
      <c r="C74" s="18">
        <v>2984.2640105440523</v>
      </c>
      <c r="D74" s="18">
        <v>1582.0435085818353</v>
      </c>
      <c r="E74" s="18">
        <v>881.82764923447121</v>
      </c>
      <c r="F74" s="18">
        <v>200.08188857721163</v>
      </c>
      <c r="G74" s="18">
        <v>458.09746798646859</v>
      </c>
      <c r="H74" s="18">
        <v>-99.491522287255478</v>
      </c>
      <c r="I74" s="18">
        <v>0</v>
      </c>
      <c r="J74" s="18">
        <v>6006.823002636781</v>
      </c>
      <c r="L74" s="32" t="s">
        <v>68</v>
      </c>
      <c r="M74" s="18">
        <v>13422.784951637861</v>
      </c>
      <c r="N74" s="18">
        <v>5485.3653112607344</v>
      </c>
      <c r="O74" s="18">
        <v>1723.3715551363466</v>
      </c>
      <c r="P74" s="18">
        <v>291.27301009802335</v>
      </c>
      <c r="Q74" s="18">
        <v>910.77164208311706</v>
      </c>
      <c r="R74" s="18">
        <v>-361.16177175327635</v>
      </c>
      <c r="S74" s="18">
        <v>0</v>
      </c>
      <c r="T74" s="18">
        <v>21472.404698462804</v>
      </c>
      <c r="V74" s="135">
        <v>0</v>
      </c>
      <c r="W74" s="135">
        <v>0</v>
      </c>
      <c r="X74" s="135">
        <v>0</v>
      </c>
      <c r="Y74" s="135">
        <v>0</v>
      </c>
      <c r="Z74" s="135">
        <v>0</v>
      </c>
      <c r="AA74" s="135">
        <v>0</v>
      </c>
      <c r="AB74" s="135">
        <v>0</v>
      </c>
      <c r="AC74" s="135">
        <v>0</v>
      </c>
      <c r="AD74" s="135"/>
      <c r="AE74" s="135">
        <v>0</v>
      </c>
      <c r="AF74" s="135">
        <v>0</v>
      </c>
      <c r="AG74" s="135">
        <v>0</v>
      </c>
      <c r="AH74" s="135">
        <v>0</v>
      </c>
      <c r="AI74" s="135">
        <v>0</v>
      </c>
      <c r="AJ74" s="135">
        <v>0</v>
      </c>
      <c r="AK74" s="135">
        <v>0</v>
      </c>
      <c r="AL74" s="135">
        <v>0</v>
      </c>
    </row>
    <row r="75" spans="2:38" hidden="1" x14ac:dyDescent="0.3">
      <c r="B75" s="19" t="s">
        <v>170</v>
      </c>
      <c r="C75" s="26">
        <v>4012.369379344048</v>
      </c>
      <c r="D75" s="26">
        <v>2247.5797843538467</v>
      </c>
      <c r="E75" s="26">
        <v>1238.6066109272856</v>
      </c>
      <c r="F75" s="26">
        <v>288.01932987256163</v>
      </c>
      <c r="G75" s="26">
        <v>729.2041000642181</v>
      </c>
      <c r="H75" s="26">
        <v>117.35114776405797</v>
      </c>
      <c r="I75" s="26">
        <v>0</v>
      </c>
      <c r="J75" s="26">
        <v>8633.1310942242817</v>
      </c>
      <c r="L75" s="19" t="s">
        <v>170</v>
      </c>
      <c r="M75" s="26">
        <v>16657.31917576956</v>
      </c>
      <c r="N75" s="26">
        <v>8676.6487920089294</v>
      </c>
      <c r="O75" s="26">
        <v>3336.8586049483424</v>
      </c>
      <c r="P75" s="26">
        <v>812.94580131860778</v>
      </c>
      <c r="Q75" s="26">
        <v>2099.1427151445573</v>
      </c>
      <c r="R75" s="26">
        <v>564.471</v>
      </c>
      <c r="S75" s="26">
        <v>0</v>
      </c>
      <c r="T75" s="26">
        <v>32147.386831088261</v>
      </c>
      <c r="V75" s="135">
        <v>0</v>
      </c>
      <c r="W75" s="135">
        <v>0</v>
      </c>
      <c r="X75" s="135">
        <v>0</v>
      </c>
      <c r="Y75" s="135">
        <v>0</v>
      </c>
      <c r="Z75" s="135">
        <v>0</v>
      </c>
      <c r="AA75" s="135">
        <v>0</v>
      </c>
      <c r="AB75" s="135">
        <v>0</v>
      </c>
      <c r="AC75" s="135">
        <v>0</v>
      </c>
      <c r="AD75" s="135"/>
      <c r="AE75" s="135">
        <v>0</v>
      </c>
      <c r="AF75" s="135">
        <v>0</v>
      </c>
      <c r="AG75" s="135">
        <v>0</v>
      </c>
      <c r="AH75" s="135">
        <v>0</v>
      </c>
      <c r="AI75" s="135">
        <v>0</v>
      </c>
      <c r="AJ75" s="135">
        <v>0</v>
      </c>
      <c r="AK75" s="135">
        <v>0</v>
      </c>
      <c r="AL75" s="135">
        <v>0</v>
      </c>
    </row>
    <row r="76" spans="2:38" hidden="1" x14ac:dyDescent="0.3">
      <c r="B76" s="137" t="s">
        <v>171</v>
      </c>
      <c r="C76" s="27">
        <v>0.23787159401632965</v>
      </c>
      <c r="D76" s="27">
        <v>0.13223956573885484</v>
      </c>
      <c r="E76" s="27">
        <v>0.29246260915404626</v>
      </c>
      <c r="F76" s="27">
        <v>0.22717730848734977</v>
      </c>
      <c r="G76" s="27">
        <v>0.23729681000823868</v>
      </c>
      <c r="H76" s="27">
        <v>4.6995496805724998E-2</v>
      </c>
      <c r="I76" s="27"/>
      <c r="J76" s="27">
        <v>0.19211626031239631</v>
      </c>
      <c r="L76" s="137" t="s">
        <v>171</v>
      </c>
      <c r="M76" s="27">
        <v>0.25151526453130557</v>
      </c>
      <c r="N76" s="27">
        <v>0.14108633579942692</v>
      </c>
      <c r="O76" s="27">
        <v>0.23267398061408043</v>
      </c>
      <c r="P76" s="27">
        <v>0.14395778565454007</v>
      </c>
      <c r="Q76" s="27">
        <v>0.18387049318077095</v>
      </c>
      <c r="R76" s="27">
        <v>5.5437182278094202E-2</v>
      </c>
      <c r="S76" s="27"/>
      <c r="T76" s="27">
        <v>0.18986869789921854</v>
      </c>
      <c r="V76" s="71">
        <v>0</v>
      </c>
      <c r="W76" s="71">
        <v>0</v>
      </c>
      <c r="X76" s="71">
        <v>0</v>
      </c>
      <c r="Y76" s="71">
        <v>0</v>
      </c>
      <c r="Z76" s="71">
        <v>0</v>
      </c>
      <c r="AA76" s="71">
        <v>0</v>
      </c>
      <c r="AB76" s="71">
        <v>0</v>
      </c>
      <c r="AC76" s="71">
        <v>0</v>
      </c>
      <c r="AD76" s="71"/>
      <c r="AE76" s="71">
        <v>0</v>
      </c>
      <c r="AF76" s="71">
        <v>5.0267063775616128E-3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71">
        <v>2.5141617036475994E-3</v>
      </c>
    </row>
    <row r="77" spans="2:38" ht="14.5" hidden="1" x14ac:dyDescent="0.3">
      <c r="B77" s="32" t="s">
        <v>172</v>
      </c>
      <c r="C77" s="18">
        <v>281.40000000000038</v>
      </c>
      <c r="D77" s="18">
        <v>49.598946987767938</v>
      </c>
      <c r="E77" s="18">
        <v>26.705246703470998</v>
      </c>
      <c r="F77" s="18">
        <v>8.3147574248268459</v>
      </c>
      <c r="G77" s="18">
        <v>12.528710483331</v>
      </c>
      <c r="H77" s="18">
        <v>3.347241118944992</v>
      </c>
      <c r="I77" s="18">
        <v>0</v>
      </c>
      <c r="J77" s="18">
        <v>381.89490271834217</v>
      </c>
      <c r="L77" s="32" t="s">
        <v>172</v>
      </c>
      <c r="M77" s="18">
        <v>281.13825866000036</v>
      </c>
      <c r="N77" s="18">
        <v>431.43980678774295</v>
      </c>
      <c r="O77" s="18">
        <v>171.39852241627298</v>
      </c>
      <c r="P77" s="18">
        <v>12.766042168940366</v>
      </c>
      <c r="Q77" s="18">
        <v>100.899485662372</v>
      </c>
      <c r="R77" s="18">
        <v>53.691932898228998</v>
      </c>
      <c r="S77" s="18">
        <v>0</v>
      </c>
      <c r="T77" s="18">
        <v>1051.3340485935578</v>
      </c>
      <c r="V77" s="72">
        <v>0</v>
      </c>
      <c r="W77" s="72">
        <v>0</v>
      </c>
      <c r="X77" s="72">
        <v>0</v>
      </c>
      <c r="Y77" s="72">
        <v>0</v>
      </c>
      <c r="Z77" s="72">
        <v>0</v>
      </c>
      <c r="AA77" s="72">
        <v>0</v>
      </c>
      <c r="AB77" s="72">
        <v>0</v>
      </c>
      <c r="AC77" s="72">
        <v>0</v>
      </c>
      <c r="AD77" s="72"/>
      <c r="AE77" s="72">
        <v>0</v>
      </c>
      <c r="AF77" s="72">
        <v>0</v>
      </c>
      <c r="AG77" s="72">
        <v>0</v>
      </c>
      <c r="AH77" s="72">
        <v>0</v>
      </c>
      <c r="AI77" s="72">
        <v>0</v>
      </c>
      <c r="AJ77" s="72">
        <v>0</v>
      </c>
      <c r="AK77" s="72">
        <v>0</v>
      </c>
      <c r="AL77" s="72">
        <v>0</v>
      </c>
    </row>
    <row r="78" spans="2:38" ht="14.5" hidden="1" x14ac:dyDescent="0.3">
      <c r="B78" s="32" t="s">
        <v>77</v>
      </c>
      <c r="C78" s="18">
        <v>746.70536879999941</v>
      </c>
      <c r="D78" s="18">
        <v>615.93732878424419</v>
      </c>
      <c r="E78" s="18">
        <v>330.0731875936205</v>
      </c>
      <c r="F78" s="18">
        <v>79.622683870523005</v>
      </c>
      <c r="G78" s="18">
        <v>258.57792159441823</v>
      </c>
      <c r="H78" s="18">
        <v>213.49617083062779</v>
      </c>
      <c r="I78" s="18">
        <v>0</v>
      </c>
      <c r="J78" s="18">
        <v>2244.4131888691568</v>
      </c>
      <c r="L78" s="32" t="s">
        <v>173</v>
      </c>
      <c r="M78" s="18">
        <v>2953.39643045</v>
      </c>
      <c r="N78" s="18">
        <v>2759.8436739604522</v>
      </c>
      <c r="O78" s="18">
        <v>1442.088</v>
      </c>
      <c r="P78" s="18">
        <v>508.90674905164389</v>
      </c>
      <c r="Q78" s="18">
        <v>1087.4715873990683</v>
      </c>
      <c r="R78" s="18">
        <v>871.94111577500689</v>
      </c>
      <c r="S78" s="18">
        <v>0</v>
      </c>
      <c r="T78" s="18">
        <v>9623.6480840318945</v>
      </c>
      <c r="V78" s="72">
        <v>0</v>
      </c>
      <c r="W78" s="72">
        <v>0</v>
      </c>
      <c r="X78" s="72">
        <v>0</v>
      </c>
      <c r="Y78" s="72">
        <v>0</v>
      </c>
      <c r="Z78" s="72">
        <v>0</v>
      </c>
      <c r="AA78" s="72">
        <v>0</v>
      </c>
      <c r="AB78" s="72">
        <v>0</v>
      </c>
      <c r="AC78" s="72">
        <v>0</v>
      </c>
      <c r="AD78" s="72"/>
      <c r="AE78" s="72">
        <v>0</v>
      </c>
      <c r="AF78" s="72">
        <v>0</v>
      </c>
      <c r="AG78" s="72">
        <v>0</v>
      </c>
      <c r="AH78" s="72">
        <v>0</v>
      </c>
      <c r="AI78" s="72">
        <v>0</v>
      </c>
      <c r="AJ78" s="72">
        <v>0</v>
      </c>
      <c r="AK78" s="72">
        <v>0</v>
      </c>
      <c r="AL78" s="72">
        <v>0</v>
      </c>
    </row>
    <row r="79" spans="2:38" ht="14.5" hidden="1" x14ac:dyDescent="0.3">
      <c r="B79" s="32" t="s">
        <v>187</v>
      </c>
      <c r="C79" s="18">
        <v>506.39430416999852</v>
      </c>
      <c r="D79" s="18">
        <v>5.7648196107890035</v>
      </c>
      <c r="E79" s="18">
        <v>288.02884079183826</v>
      </c>
      <c r="F79" s="18">
        <v>1.3529857702881127</v>
      </c>
      <c r="G79" s="18">
        <v>19.595181691158</v>
      </c>
      <c r="H79" s="18">
        <v>16.560986534217999</v>
      </c>
      <c r="I79" s="18">
        <v>0</v>
      </c>
      <c r="J79" s="18">
        <v>837.69711856829099</v>
      </c>
      <c r="L79" s="32" t="s">
        <v>187</v>
      </c>
      <c r="M79" s="18">
        <v>4871.1936799261166</v>
      </c>
      <c r="N79" s="18">
        <v>32.974447218386999</v>
      </c>
      <c r="O79" s="18">
        <v>1442.6224948026852</v>
      </c>
      <c r="P79" s="18">
        <v>41.697557998999208</v>
      </c>
      <c r="Q79" s="18">
        <v>47.847677258969</v>
      </c>
      <c r="R79" s="18">
        <v>64.756196814234002</v>
      </c>
      <c r="S79" s="18">
        <v>0</v>
      </c>
      <c r="T79" s="18">
        <v>6501.0920540193929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2">
        <v>0</v>
      </c>
      <c r="AB79" s="72">
        <v>0</v>
      </c>
      <c r="AC79" s="72">
        <v>0</v>
      </c>
      <c r="AD79" s="72"/>
      <c r="AE79" s="72">
        <v>0</v>
      </c>
      <c r="AF79" s="72">
        <v>0</v>
      </c>
      <c r="AG79" s="72">
        <v>0</v>
      </c>
      <c r="AH79" s="72">
        <v>0</v>
      </c>
      <c r="AI79" s="72">
        <v>0</v>
      </c>
      <c r="AJ79" s="72">
        <v>0</v>
      </c>
      <c r="AK79" s="72">
        <v>0</v>
      </c>
      <c r="AL79" s="72">
        <v>0</v>
      </c>
    </row>
    <row r="80" spans="2:38" ht="14.5" hidden="1" x14ac:dyDescent="0.3">
      <c r="B80" s="32" t="s">
        <v>175</v>
      </c>
      <c r="C80" s="18">
        <v>1621.7997811235002</v>
      </c>
      <c r="D80" s="18">
        <v>190.65873392695502</v>
      </c>
      <c r="E80" s="18">
        <v>396.2902549808307</v>
      </c>
      <c r="F80" s="18">
        <v>26.339789753545979</v>
      </c>
      <c r="G80" s="18">
        <v>104.84837027757301</v>
      </c>
      <c r="H80" s="18">
        <v>32.00038105644898</v>
      </c>
      <c r="I80" s="18">
        <v>0</v>
      </c>
      <c r="J80" s="18">
        <v>2371.9373111188552</v>
      </c>
      <c r="L80" s="32" t="s">
        <v>175</v>
      </c>
      <c r="M80" s="18">
        <v>6532.9153226759909</v>
      </c>
      <c r="N80" s="18">
        <v>731.2423254468481</v>
      </c>
      <c r="O80" s="18">
        <v>2259.340876333124</v>
      </c>
      <c r="P80" s="18">
        <v>115.65188655225499</v>
      </c>
      <c r="Q80" s="18">
        <v>231.35712152337149</v>
      </c>
      <c r="R80" s="18">
        <v>106.49830224295799</v>
      </c>
      <c r="S80" s="18">
        <v>0</v>
      </c>
      <c r="T80" s="18">
        <v>9977.0058347745489</v>
      </c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A80" s="72">
        <v>0</v>
      </c>
      <c r="AB80" s="72">
        <v>0</v>
      </c>
      <c r="AC80" s="72">
        <v>0</v>
      </c>
      <c r="AD80" s="72"/>
      <c r="AE80" s="72">
        <v>0</v>
      </c>
      <c r="AF80" s="72">
        <v>0</v>
      </c>
      <c r="AG80" s="72">
        <v>0</v>
      </c>
      <c r="AH80" s="72">
        <v>0</v>
      </c>
      <c r="AI80" s="72">
        <v>0</v>
      </c>
      <c r="AJ80" s="72">
        <v>0</v>
      </c>
      <c r="AK80" s="72">
        <v>0</v>
      </c>
      <c r="AL80" s="72">
        <v>0</v>
      </c>
    </row>
    <row r="81" spans="2:38" ht="14.5" hidden="1" x14ac:dyDescent="0.3">
      <c r="B81" s="32" t="s">
        <v>176</v>
      </c>
      <c r="C81" s="18">
        <v>12.276861829001017</v>
      </c>
      <c r="D81" s="18">
        <v>14.954768520684999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27.231630349686018</v>
      </c>
      <c r="L81" s="32" t="s">
        <v>176</v>
      </c>
      <c r="M81" s="18">
        <v>-10.70764998008698</v>
      </c>
      <c r="N81" s="18">
        <v>14.954759453364998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4.2471094732780186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A81" s="72">
        <v>0</v>
      </c>
      <c r="AB81" s="72">
        <v>0</v>
      </c>
      <c r="AC81" s="72">
        <v>0</v>
      </c>
      <c r="AD81" s="72"/>
      <c r="AE81" s="72">
        <v>0</v>
      </c>
      <c r="AF81" s="72">
        <v>0</v>
      </c>
      <c r="AG81" s="72">
        <v>0</v>
      </c>
      <c r="AH81" s="72">
        <v>0</v>
      </c>
      <c r="AI81" s="72">
        <v>0</v>
      </c>
      <c r="AJ81" s="72">
        <v>0</v>
      </c>
      <c r="AK81" s="72">
        <v>0</v>
      </c>
      <c r="AL81" s="72">
        <v>0</v>
      </c>
    </row>
    <row r="82" spans="2:38" ht="14.5" hidden="1" x14ac:dyDescent="0.3">
      <c r="B82" s="32" t="s">
        <v>177</v>
      </c>
      <c r="C82" s="18">
        <v>1881.1358954295515</v>
      </c>
      <c r="D82" s="18">
        <v>1412.1043627863551</v>
      </c>
      <c r="E82" s="18">
        <v>773.56623504547827</v>
      </c>
      <c r="F82" s="18">
        <v>175.09508345136661</v>
      </c>
      <c r="G82" s="18">
        <v>372.84427940005367</v>
      </c>
      <c r="H82" s="18">
        <v>-114.93091680948739</v>
      </c>
      <c r="I82" s="18">
        <v>0</v>
      </c>
      <c r="J82" s="18">
        <v>4499.8149393033164</v>
      </c>
      <c r="L82" s="32" t="s">
        <v>177</v>
      </c>
      <c r="M82" s="18">
        <v>11750.355645589087</v>
      </c>
      <c r="N82" s="18">
        <v>4802.0521924856403</v>
      </c>
      <c r="O82" s="18">
        <v>906.65317365073383</v>
      </c>
      <c r="P82" s="18">
        <v>217.31868153210652</v>
      </c>
      <c r="Q82" s="18">
        <v>727.26219781871464</v>
      </c>
      <c r="R82" s="18">
        <v>-402.90386356407043</v>
      </c>
      <c r="S82" s="18">
        <v>0</v>
      </c>
      <c r="T82" s="18">
        <v>18000.738027512212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  <c r="AD82" s="72"/>
      <c r="AE82" s="72">
        <v>0</v>
      </c>
      <c r="AF82" s="72">
        <v>0</v>
      </c>
      <c r="AG82" s="72">
        <v>0</v>
      </c>
      <c r="AH82" s="72">
        <v>0</v>
      </c>
      <c r="AI82" s="72">
        <v>0</v>
      </c>
      <c r="AJ82" s="72">
        <v>0</v>
      </c>
      <c r="AK82" s="72">
        <v>0</v>
      </c>
      <c r="AL82" s="72">
        <v>0</v>
      </c>
    </row>
    <row r="83" spans="2:38" ht="15.5" hidden="1" x14ac:dyDescent="0.35">
      <c r="B83" s="28"/>
      <c r="L83" s="28"/>
    </row>
    <row r="84" spans="2:38" hidden="1" x14ac:dyDescent="0.3">
      <c r="B84" s="19" t="s">
        <v>178</v>
      </c>
      <c r="C84" s="26">
        <v>69758.459700796928</v>
      </c>
      <c r="D84" s="26">
        <v>101271.08064336835</v>
      </c>
      <c r="E84" s="26">
        <v>40771.094241556697</v>
      </c>
      <c r="F84" s="26">
        <v>8132.6761709539333</v>
      </c>
      <c r="G84" s="26">
        <v>22293.565710344606</v>
      </c>
      <c r="H84" s="26">
        <v>12110.099878985766</v>
      </c>
      <c r="I84" s="26">
        <v>-8363.3373439653096</v>
      </c>
      <c r="J84" s="26">
        <v>245973.63900204099</v>
      </c>
      <c r="K84" s="9"/>
      <c r="L84" s="19" t="s">
        <v>178</v>
      </c>
      <c r="M84" s="26">
        <v>69758.459700796928</v>
      </c>
      <c r="N84" s="26">
        <v>101271.08064336835</v>
      </c>
      <c r="O84" s="26">
        <v>40771.094241556697</v>
      </c>
      <c r="P84" s="26">
        <v>8132.6761709539333</v>
      </c>
      <c r="Q84" s="26">
        <v>22293.565710344606</v>
      </c>
      <c r="R84" s="26">
        <v>12110.099878985766</v>
      </c>
      <c r="S84" s="26">
        <v>-8363.3373439653096</v>
      </c>
      <c r="T84" s="26">
        <v>245973.63900204099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  <c r="AD84" s="72"/>
      <c r="AE84" s="72">
        <v>0</v>
      </c>
      <c r="AF84" s="72">
        <v>0</v>
      </c>
      <c r="AG84" s="72">
        <v>0</v>
      </c>
      <c r="AH84" s="72">
        <v>0</v>
      </c>
      <c r="AI84" s="72">
        <v>0</v>
      </c>
      <c r="AJ84" s="72">
        <v>0</v>
      </c>
      <c r="AK84" s="72">
        <v>0</v>
      </c>
      <c r="AL84" s="72">
        <v>0</v>
      </c>
    </row>
    <row r="85" spans="2:38" ht="14.5" hidden="1" x14ac:dyDescent="0.3">
      <c r="B85" s="32" t="s">
        <v>179</v>
      </c>
      <c r="C85" s="18">
        <v>7380.5756526306341</v>
      </c>
      <c r="D85" s="18">
        <v>587.82069019920004</v>
      </c>
      <c r="E85" s="18">
        <v>0</v>
      </c>
      <c r="F85" s="18">
        <v>339.81279857250001</v>
      </c>
      <c r="G85" s="18">
        <v>0</v>
      </c>
      <c r="H85" s="18">
        <v>0</v>
      </c>
      <c r="I85" s="18">
        <v>0</v>
      </c>
      <c r="J85" s="18">
        <v>8308.2091414023344</v>
      </c>
      <c r="L85" s="32" t="s">
        <v>179</v>
      </c>
      <c r="M85" s="18">
        <v>7380.5756526306341</v>
      </c>
      <c r="N85" s="18">
        <v>587.82069019920004</v>
      </c>
      <c r="O85" s="18">
        <v>0</v>
      </c>
      <c r="P85" s="18">
        <v>339.81279857250001</v>
      </c>
      <c r="Q85" s="18">
        <v>0</v>
      </c>
      <c r="R85" s="18">
        <v>0</v>
      </c>
      <c r="S85" s="18">
        <v>0</v>
      </c>
      <c r="T85" s="18">
        <v>8308.2091414023344</v>
      </c>
      <c r="V85" s="72">
        <v>0</v>
      </c>
      <c r="W85" s="72">
        <v>0</v>
      </c>
      <c r="X85" s="72">
        <v>0</v>
      </c>
      <c r="Y85" s="72">
        <v>0</v>
      </c>
      <c r="Z85" s="72">
        <v>0</v>
      </c>
      <c r="AA85" s="72">
        <v>0</v>
      </c>
      <c r="AB85" s="72">
        <v>0</v>
      </c>
      <c r="AC85" s="72">
        <v>0</v>
      </c>
      <c r="AD85" s="72"/>
      <c r="AE85" s="72">
        <v>0</v>
      </c>
      <c r="AF85" s="72">
        <v>0</v>
      </c>
      <c r="AG85" s="72">
        <v>0</v>
      </c>
      <c r="AH85" s="72">
        <v>0</v>
      </c>
      <c r="AI85" s="72">
        <v>0</v>
      </c>
      <c r="AJ85" s="72">
        <v>0</v>
      </c>
      <c r="AK85" s="72">
        <v>0</v>
      </c>
      <c r="AL85" s="72">
        <v>0</v>
      </c>
    </row>
    <row r="86" spans="2:38" ht="14.5" hidden="1" x14ac:dyDescent="0.3">
      <c r="B86" s="32" t="s">
        <v>180</v>
      </c>
      <c r="C86" s="18">
        <v>43492.610765353296</v>
      </c>
      <c r="D86" s="18">
        <v>35803.677065905045</v>
      </c>
      <c r="E86" s="18">
        <v>14004.60462810961</v>
      </c>
      <c r="F86" s="18">
        <v>1335.6429519254361</v>
      </c>
      <c r="G86" s="18">
        <v>5612.424924042668</v>
      </c>
      <c r="H86" s="18">
        <v>2932.0856735440252</v>
      </c>
      <c r="I86" s="18">
        <v>-4627.5951974580712</v>
      </c>
      <c r="J86" s="18">
        <v>98553.450811422008</v>
      </c>
      <c r="L86" s="32" t="s">
        <v>180</v>
      </c>
      <c r="M86" s="18">
        <v>43492.610765353296</v>
      </c>
      <c r="N86" s="18">
        <v>35803.677065905045</v>
      </c>
      <c r="O86" s="18">
        <v>14004.60462810961</v>
      </c>
      <c r="P86" s="18">
        <v>1335.6429519254361</v>
      </c>
      <c r="Q86" s="18">
        <v>5612.424924042668</v>
      </c>
      <c r="R86" s="18">
        <v>2932.0856735440252</v>
      </c>
      <c r="S86" s="18">
        <v>-4627.5951974580712</v>
      </c>
      <c r="T86" s="18">
        <v>98553.450811422008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A86" s="72">
        <v>0</v>
      </c>
      <c r="AB86" s="72">
        <v>0</v>
      </c>
      <c r="AC86" s="72">
        <v>0</v>
      </c>
      <c r="AD86" s="72"/>
      <c r="AE86" s="72">
        <v>0</v>
      </c>
      <c r="AF86" s="72">
        <v>0</v>
      </c>
      <c r="AG86" s="72">
        <v>0</v>
      </c>
      <c r="AH86" s="72">
        <v>0</v>
      </c>
      <c r="AI86" s="72">
        <v>0</v>
      </c>
      <c r="AJ86" s="72">
        <v>0</v>
      </c>
      <c r="AK86" s="72">
        <v>0</v>
      </c>
      <c r="AL86" s="72">
        <v>0</v>
      </c>
    </row>
    <row r="87" spans="2:38" ht="14.5" hidden="1" x14ac:dyDescent="0.3">
      <c r="B87" s="32" t="s">
        <v>181</v>
      </c>
      <c r="C87" s="18">
        <v>3428.1724813800893</v>
      </c>
      <c r="D87" s="18">
        <v>1998.7832395145597</v>
      </c>
      <c r="E87" s="18">
        <v>312.65014815276902</v>
      </c>
      <c r="F87" s="18">
        <v>243.35387339123997</v>
      </c>
      <c r="G87" s="18">
        <v>434.2153666883741</v>
      </c>
      <c r="H87" s="18">
        <v>305.93488117006314</v>
      </c>
      <c r="I87" s="18">
        <v>0</v>
      </c>
      <c r="J87" s="18">
        <v>6723.1099902970946</v>
      </c>
      <c r="L87" s="32" t="s">
        <v>181</v>
      </c>
      <c r="M87" s="18">
        <v>3428.1724813800893</v>
      </c>
      <c r="N87" s="18">
        <v>1998.7832395145597</v>
      </c>
      <c r="O87" s="18">
        <v>312.65014815276902</v>
      </c>
      <c r="P87" s="18">
        <v>243.35387339123997</v>
      </c>
      <c r="Q87" s="18">
        <v>434.2153666883741</v>
      </c>
      <c r="R87" s="18">
        <v>305.93488117006314</v>
      </c>
      <c r="S87" s="18">
        <v>0</v>
      </c>
      <c r="T87" s="18">
        <v>6723.1099902970946</v>
      </c>
      <c r="V87" s="72">
        <v>0</v>
      </c>
      <c r="W87" s="72">
        <v>0</v>
      </c>
      <c r="X87" s="72">
        <v>0</v>
      </c>
      <c r="Y87" s="72">
        <v>0</v>
      </c>
      <c r="Z87" s="72">
        <v>0</v>
      </c>
      <c r="AA87" s="72">
        <v>0</v>
      </c>
      <c r="AB87" s="72">
        <v>0</v>
      </c>
      <c r="AC87" s="72">
        <v>0</v>
      </c>
      <c r="AD87" s="72"/>
      <c r="AE87" s="72">
        <v>0</v>
      </c>
      <c r="AF87" s="72">
        <v>0</v>
      </c>
      <c r="AG87" s="72">
        <v>0</v>
      </c>
      <c r="AH87" s="72">
        <v>0</v>
      </c>
      <c r="AI87" s="72">
        <v>0</v>
      </c>
      <c r="AJ87" s="72">
        <v>0</v>
      </c>
      <c r="AK87" s="72">
        <v>0</v>
      </c>
      <c r="AL87" s="72">
        <v>0</v>
      </c>
    </row>
    <row r="88" spans="2:38" hidden="1" x14ac:dyDescent="0.3">
      <c r="B88" s="31"/>
      <c r="L88" s="31"/>
    </row>
    <row r="89" spans="2:38" ht="14.5" hidden="1" x14ac:dyDescent="0.3">
      <c r="B89" s="17" t="s">
        <v>188</v>
      </c>
      <c r="L89" s="17" t="s">
        <v>188</v>
      </c>
    </row>
    <row r="92" spans="2:38" x14ac:dyDescent="0.3">
      <c r="C92" s="13"/>
      <c r="D92" s="13"/>
      <c r="E92" s="13"/>
      <c r="F92" s="13"/>
      <c r="G92" s="13"/>
      <c r="H92" s="13"/>
      <c r="I92" s="13"/>
      <c r="J92" s="13"/>
      <c r="M92" s="15"/>
      <c r="N92" s="15"/>
      <c r="O92" s="15"/>
      <c r="P92" s="15"/>
      <c r="Q92" s="15"/>
      <c r="R92" s="15"/>
      <c r="S92" s="15"/>
      <c r="T92" s="15"/>
    </row>
    <row r="96" spans="2:38" x14ac:dyDescent="0.3">
      <c r="B96" s="170"/>
    </row>
  </sheetData>
  <mergeCells count="23">
    <mergeCell ref="L30:T30"/>
    <mergeCell ref="B1:J1"/>
    <mergeCell ref="L1:T1"/>
    <mergeCell ref="C3:G3"/>
    <mergeCell ref="H3:H4"/>
    <mergeCell ref="M3:Q3"/>
    <mergeCell ref="R3:R4"/>
    <mergeCell ref="B29:J29"/>
    <mergeCell ref="L28:T28"/>
    <mergeCell ref="B26:J26"/>
    <mergeCell ref="L26:T26"/>
    <mergeCell ref="C35:G35"/>
    <mergeCell ref="H35:H36"/>
    <mergeCell ref="M35:Q35"/>
    <mergeCell ref="R35:R36"/>
    <mergeCell ref="B33:J33"/>
    <mergeCell ref="L33:T33"/>
    <mergeCell ref="B64:J64"/>
    <mergeCell ref="L64:T64"/>
    <mergeCell ref="C66:G66"/>
    <mergeCell ref="H66:H67"/>
    <mergeCell ref="M66:Q66"/>
    <mergeCell ref="R66:R6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C402-CE9F-4A51-AFE4-0EC0213E9BB4}">
  <dimension ref="B2:U26"/>
  <sheetViews>
    <sheetView workbookViewId="0">
      <selection activeCell="B5" sqref="B5"/>
    </sheetView>
  </sheetViews>
  <sheetFormatPr defaultColWidth="9.1796875" defaultRowHeight="14.5" x14ac:dyDescent="0.35"/>
  <cols>
    <col min="1" max="1" width="9.1796875" style="29"/>
    <col min="2" max="2" width="53.453125" style="29" customWidth="1"/>
    <col min="3" max="3" width="9" style="29" bestFit="1" customWidth="1"/>
    <col min="4" max="4" width="9.54296875" style="29" bestFit="1" customWidth="1"/>
    <col min="5" max="5" width="7.453125" style="29" bestFit="1" customWidth="1"/>
    <col min="6" max="6" width="11.81640625" style="29" bestFit="1" customWidth="1"/>
    <col min="7" max="7" width="10.54296875" style="29" bestFit="1" customWidth="1"/>
    <col min="8" max="8" width="19.453125" style="29" bestFit="1" customWidth="1"/>
    <col min="9" max="9" width="16.7265625" style="29" bestFit="1" customWidth="1"/>
    <col min="10" max="10" width="8.453125" style="29" bestFit="1" customWidth="1"/>
    <col min="11" max="11" width="9.1796875" style="29" bestFit="1" customWidth="1"/>
    <col min="12" max="12" width="52.26953125" style="29" customWidth="1"/>
    <col min="13" max="13" width="8.1796875" style="29" bestFit="1" customWidth="1"/>
    <col min="14" max="14" width="8.7265625" style="29" bestFit="1" customWidth="1"/>
    <col min="15" max="15" width="7.26953125" style="29" bestFit="1" customWidth="1"/>
    <col min="16" max="16" width="10.7265625" style="29" bestFit="1" customWidth="1"/>
    <col min="17" max="17" width="9.453125" style="29" bestFit="1" customWidth="1"/>
    <col min="18" max="18" width="18" style="29" bestFit="1" customWidth="1"/>
    <col min="19" max="19" width="15.1796875" style="29" bestFit="1" customWidth="1"/>
    <col min="20" max="20" width="8.453125" style="29" bestFit="1" customWidth="1"/>
    <col min="21" max="16384" width="9.1796875" style="29"/>
  </cols>
  <sheetData>
    <row r="2" spans="2:21" ht="22.5" x14ac:dyDescent="0.45">
      <c r="B2" s="412" t="s">
        <v>191</v>
      </c>
      <c r="C2" s="412"/>
      <c r="D2" s="412"/>
      <c r="E2" s="412"/>
      <c r="F2" s="412"/>
      <c r="G2" s="412"/>
      <c r="H2" s="412"/>
      <c r="I2" s="412"/>
      <c r="J2" s="412"/>
      <c r="L2" s="412" t="s">
        <v>192</v>
      </c>
      <c r="M2" s="412"/>
      <c r="N2" s="412"/>
      <c r="O2" s="412"/>
      <c r="P2" s="412"/>
      <c r="Q2" s="412"/>
      <c r="R2" s="412"/>
      <c r="S2" s="412"/>
      <c r="T2" s="412"/>
    </row>
    <row r="3" spans="2:21" ht="22.5" x14ac:dyDescent="0.45">
      <c r="B3" s="38"/>
      <c r="C3" s="38"/>
      <c r="D3" s="38"/>
      <c r="E3" s="38"/>
      <c r="F3" s="38"/>
      <c r="G3" s="38"/>
      <c r="H3" s="38"/>
      <c r="I3" s="38"/>
      <c r="J3" s="38"/>
      <c r="L3" s="38"/>
      <c r="M3" s="38"/>
      <c r="N3" s="38"/>
      <c r="O3" s="38"/>
      <c r="P3" s="38"/>
      <c r="Q3" s="38"/>
      <c r="R3" s="38"/>
      <c r="S3" s="38"/>
      <c r="T3" s="38"/>
    </row>
    <row r="4" spans="2:21" ht="15.75" customHeight="1" x14ac:dyDescent="0.35">
      <c r="C4" s="413" t="s">
        <v>157</v>
      </c>
      <c r="D4" s="413"/>
      <c r="E4" s="413"/>
      <c r="F4" s="413"/>
      <c r="G4" s="413"/>
      <c r="H4" s="415" t="s">
        <v>185</v>
      </c>
      <c r="I4" s="40"/>
      <c r="J4" s="40"/>
      <c r="M4" s="413" t="s">
        <v>157</v>
      </c>
      <c r="N4" s="413"/>
      <c r="O4" s="413"/>
      <c r="P4" s="413"/>
      <c r="Q4" s="413"/>
      <c r="R4" s="414" t="s">
        <v>185</v>
      </c>
    </row>
    <row r="5" spans="2:21" ht="32.25" customHeight="1" x14ac:dyDescent="0.35">
      <c r="C5" s="33" t="s">
        <v>159</v>
      </c>
      <c r="D5" s="33" t="s">
        <v>160</v>
      </c>
      <c r="E5" s="33" t="s">
        <v>161</v>
      </c>
      <c r="F5" s="33" t="s">
        <v>162</v>
      </c>
      <c r="G5" s="33" t="s">
        <v>163</v>
      </c>
      <c r="H5" s="415"/>
      <c r="I5" s="33" t="s">
        <v>164</v>
      </c>
      <c r="J5" s="33" t="s">
        <v>165</v>
      </c>
      <c r="M5" s="24" t="s">
        <v>159</v>
      </c>
      <c r="N5" s="24" t="s">
        <v>160</v>
      </c>
      <c r="O5" s="24" t="s">
        <v>161</v>
      </c>
      <c r="P5" s="24" t="s">
        <v>162</v>
      </c>
      <c r="Q5" s="24" t="s">
        <v>163</v>
      </c>
      <c r="R5" s="414"/>
      <c r="S5" s="24" t="s">
        <v>164</v>
      </c>
      <c r="T5" s="24" t="s">
        <v>165</v>
      </c>
    </row>
    <row r="6" spans="2:21" ht="15.5" x14ac:dyDescent="0.35">
      <c r="B6" s="39"/>
      <c r="L6" s="39"/>
    </row>
    <row r="7" spans="2:21" x14ac:dyDescent="0.35">
      <c r="B7" s="19" t="s">
        <v>166</v>
      </c>
      <c r="C7" s="25">
        <v>314.24136166318544</v>
      </c>
      <c r="D7" s="25">
        <v>112.1625995503</v>
      </c>
      <c r="E7" s="25">
        <v>83.718458645219997</v>
      </c>
      <c r="F7" s="25">
        <v>44.419347160441973</v>
      </c>
      <c r="G7" s="25">
        <v>39.750122130046243</v>
      </c>
      <c r="H7" s="25"/>
      <c r="I7" s="25"/>
      <c r="J7" s="25">
        <v>594.29188914919371</v>
      </c>
      <c r="K7" s="41"/>
      <c r="L7" s="19" t="s">
        <v>166</v>
      </c>
      <c r="M7" s="25">
        <v>1321.983812843047</v>
      </c>
      <c r="N7" s="25">
        <v>447.9</v>
      </c>
      <c r="O7" s="25">
        <v>303.00986830912001</v>
      </c>
      <c r="P7" s="25">
        <v>152.30295710567259</v>
      </c>
      <c r="Q7" s="25">
        <v>146.88732301288479</v>
      </c>
      <c r="R7" s="25"/>
      <c r="S7" s="25"/>
      <c r="T7" s="25">
        <v>2372.0839612707246</v>
      </c>
      <c r="U7" s="41"/>
    </row>
    <row r="8" spans="2:21" ht="15.5" x14ac:dyDescent="0.35">
      <c r="B8" s="43"/>
      <c r="K8" s="41"/>
      <c r="L8" s="39"/>
      <c r="U8" s="41"/>
    </row>
    <row r="9" spans="2:21" x14ac:dyDescent="0.35">
      <c r="B9" s="19" t="s">
        <v>167</v>
      </c>
      <c r="C9" s="26">
        <v>20752.643886964044</v>
      </c>
      <c r="D9" s="26">
        <v>21035.630700034297</v>
      </c>
      <c r="E9" s="26">
        <v>4397.7489185479099</v>
      </c>
      <c r="F9" s="26">
        <v>2241.6385734841219</v>
      </c>
      <c r="G9" s="26">
        <v>3215.1144089408031</v>
      </c>
      <c r="H9" s="26">
        <v>3732.2001558271554</v>
      </c>
      <c r="I9" s="26">
        <v>-564.3324719541871</v>
      </c>
      <c r="J9" s="26">
        <v>54810.644171844157</v>
      </c>
      <c r="K9" s="41"/>
      <c r="L9" s="19" t="s">
        <v>167</v>
      </c>
      <c r="M9" s="26">
        <v>84040.781391197917</v>
      </c>
      <c r="N9" s="26">
        <v>75107.034301678723</v>
      </c>
      <c r="O9" s="26">
        <v>16270.489283492387</v>
      </c>
      <c r="P9" s="26">
        <v>10130.263688888646</v>
      </c>
      <c r="Q9" s="26">
        <v>12286.911829832634</v>
      </c>
      <c r="R9" s="26">
        <v>14116.921818766508</v>
      </c>
      <c r="S9" s="26">
        <v>-1991.1565706847227</v>
      </c>
      <c r="T9" s="26">
        <v>209961.2457431721</v>
      </c>
      <c r="U9" s="41"/>
    </row>
    <row r="10" spans="2:21" x14ac:dyDescent="0.35">
      <c r="B10" s="32" t="s">
        <v>168</v>
      </c>
      <c r="C10" s="18">
        <v>-272.96476733000009</v>
      </c>
      <c r="D10" s="18">
        <v>0</v>
      </c>
      <c r="E10" s="18">
        <v>-46.307465108999999</v>
      </c>
      <c r="F10" s="18">
        <v>0</v>
      </c>
      <c r="G10" s="18">
        <v>-5.9977765471290043</v>
      </c>
      <c r="H10" s="18">
        <v>-239.06246296805801</v>
      </c>
      <c r="I10" s="18">
        <v>564.3324719541871</v>
      </c>
      <c r="J10" s="18">
        <v>7.2759576141834261E-14</v>
      </c>
      <c r="K10" s="41"/>
      <c r="L10" s="32" t="s">
        <v>168</v>
      </c>
      <c r="M10" s="18">
        <v>-1105.2143305500001</v>
      </c>
      <c r="N10" s="18">
        <v>0</v>
      </c>
      <c r="O10" s="18">
        <v>-121.43723921859973</v>
      </c>
      <c r="P10" s="18">
        <v>0</v>
      </c>
      <c r="Q10" s="18">
        <v>-11.969341886342619</v>
      </c>
      <c r="R10" s="18">
        <v>-752.53565902977994</v>
      </c>
      <c r="S10" s="18">
        <v>1991.1565706847227</v>
      </c>
      <c r="T10" s="18">
        <v>2.473825588822365E-13</v>
      </c>
      <c r="U10" s="41"/>
    </row>
    <row r="11" spans="2:21" x14ac:dyDescent="0.35">
      <c r="B11" s="19" t="s">
        <v>186</v>
      </c>
      <c r="C11" s="36">
        <v>20479.679119634045</v>
      </c>
      <c r="D11" s="36">
        <v>21035.630700034297</v>
      </c>
      <c r="E11" s="36">
        <v>4351.4414534389098</v>
      </c>
      <c r="F11" s="36">
        <v>2241.6385734841219</v>
      </c>
      <c r="G11" s="36">
        <v>3209.1166323936732</v>
      </c>
      <c r="H11" s="36">
        <v>3493.1376928590967</v>
      </c>
      <c r="I11" s="36">
        <v>0</v>
      </c>
      <c r="J11" s="36">
        <v>54810.644171844157</v>
      </c>
      <c r="K11" s="41"/>
      <c r="L11" s="19" t="s">
        <v>186</v>
      </c>
      <c r="M11" s="26">
        <v>82935.567060647925</v>
      </c>
      <c r="N11" s="26">
        <v>75107.034301678723</v>
      </c>
      <c r="O11" s="26">
        <v>16149.052044273787</v>
      </c>
      <c r="P11" s="26">
        <v>10130.263688888646</v>
      </c>
      <c r="Q11" s="26">
        <v>12274.942487946291</v>
      </c>
      <c r="R11" s="26">
        <v>13364.386159736729</v>
      </c>
      <c r="S11" s="26">
        <v>0</v>
      </c>
      <c r="T11" s="26">
        <v>209961.2457431721</v>
      </c>
      <c r="U11" s="41"/>
    </row>
    <row r="12" spans="2:21" x14ac:dyDescent="0.35">
      <c r="B12" s="32" t="s">
        <v>68</v>
      </c>
      <c r="C12" s="18">
        <v>3717.3674516967722</v>
      </c>
      <c r="D12" s="18">
        <v>2533.4112290825128</v>
      </c>
      <c r="E12" s="18">
        <v>784.67106577524282</v>
      </c>
      <c r="F12" s="18">
        <v>240.73233382667053</v>
      </c>
      <c r="G12" s="18">
        <v>328.27740001895393</v>
      </c>
      <c r="H12" s="18">
        <v>154.17930904207412</v>
      </c>
      <c r="I12" s="18">
        <v>0</v>
      </c>
      <c r="J12" s="18">
        <v>7758.6387894422223</v>
      </c>
      <c r="K12" s="41"/>
      <c r="L12" s="32" t="s">
        <v>68</v>
      </c>
      <c r="M12" s="18">
        <v>16838.631644757883</v>
      </c>
      <c r="N12" s="18">
        <v>8731.2056185794008</v>
      </c>
      <c r="O12" s="18">
        <v>2551.6345736895883</v>
      </c>
      <c r="P12" s="18">
        <v>1142.1986024689872</v>
      </c>
      <c r="Q12" s="18">
        <v>1026.9398858630573</v>
      </c>
      <c r="R12" s="18">
        <v>296.63992913479785</v>
      </c>
      <c r="S12" s="18">
        <v>0</v>
      </c>
      <c r="T12" s="18">
        <v>30587.250254493709</v>
      </c>
      <c r="U12" s="41"/>
    </row>
    <row r="13" spans="2:21" x14ac:dyDescent="0.35">
      <c r="B13" s="19" t="s">
        <v>170</v>
      </c>
      <c r="C13" s="26">
        <v>4473.6004930436347</v>
      </c>
      <c r="D13" s="26">
        <v>3087.7490620552562</v>
      </c>
      <c r="E13" s="26">
        <v>1058.4861513843732</v>
      </c>
      <c r="F13" s="26">
        <v>376.11302005303071</v>
      </c>
      <c r="G13" s="26">
        <v>585.02319890304</v>
      </c>
      <c r="H13" s="26">
        <v>402.39335291259351</v>
      </c>
      <c r="I13" s="26">
        <v>0</v>
      </c>
      <c r="J13" s="26">
        <v>9983.3652783519319</v>
      </c>
      <c r="K13" s="41"/>
      <c r="L13" s="19" t="s">
        <v>170</v>
      </c>
      <c r="M13" s="26">
        <v>19896.094103741321</v>
      </c>
      <c r="N13" s="26">
        <v>11025.057689166877</v>
      </c>
      <c r="O13" s="26">
        <v>3693.2270750060188</v>
      </c>
      <c r="P13" s="26">
        <v>1814.9405053848513</v>
      </c>
      <c r="Q13" s="26">
        <v>2051.1720728662694</v>
      </c>
      <c r="R13" s="26">
        <v>1141.4573785788609</v>
      </c>
      <c r="S13" s="26">
        <v>0</v>
      </c>
      <c r="T13" s="26">
        <v>39621.948824744199</v>
      </c>
      <c r="U13" s="41"/>
    </row>
    <row r="14" spans="2:21" x14ac:dyDescent="0.35">
      <c r="B14" s="37" t="s">
        <v>171</v>
      </c>
      <c r="C14" s="35">
        <f>+C13/C9</f>
        <v>0.21556773765359921</v>
      </c>
      <c r="D14" s="35">
        <f t="shared" ref="D14:J14" si="0">+D13/D9</f>
        <v>0.14678661676876756</v>
      </c>
      <c r="E14" s="35">
        <f t="shared" si="0"/>
        <v>0.24068817274222062</v>
      </c>
      <c r="F14" s="35">
        <f t="shared" si="0"/>
        <v>0.16778486260095346</v>
      </c>
      <c r="G14" s="35">
        <f t="shared" si="0"/>
        <v>0.18196030513756176</v>
      </c>
      <c r="H14" s="35">
        <f t="shared" si="0"/>
        <v>0.10781665937297845</v>
      </c>
      <c r="I14" s="35">
        <f t="shared" si="0"/>
        <v>0</v>
      </c>
      <c r="J14" s="35">
        <f t="shared" si="0"/>
        <v>0.18214281968757295</v>
      </c>
      <c r="K14" s="41"/>
      <c r="L14" s="37" t="s">
        <v>171</v>
      </c>
      <c r="M14" s="27">
        <f>+M13/M9</f>
        <v>0.2367433259708501</v>
      </c>
      <c r="N14" s="27">
        <f t="shared" ref="N14" si="1">+N13/N9</f>
        <v>0.14679127982717399</v>
      </c>
      <c r="O14" s="27">
        <f t="shared" ref="O14" si="2">+O13/O9</f>
        <v>0.22698930626217065</v>
      </c>
      <c r="P14" s="27">
        <f t="shared" ref="P14" si="3">+P13/P9</f>
        <v>0.17916024312136752</v>
      </c>
      <c r="Q14" s="27">
        <f t="shared" ref="Q14" si="4">+Q13/Q9</f>
        <v>0.16693959403908326</v>
      </c>
      <c r="R14" s="27">
        <f t="shared" ref="R14" si="5">+R13/R9</f>
        <v>8.0857384721182646E-2</v>
      </c>
      <c r="S14" s="27">
        <f t="shared" ref="S14" si="6">+S13/S9</f>
        <v>0</v>
      </c>
      <c r="T14" s="27">
        <f t="shared" ref="T14" si="7">+T13/T9</f>
        <v>0.18871077224037044</v>
      </c>
      <c r="U14" s="41"/>
    </row>
    <row r="15" spans="2:21" x14ac:dyDescent="0.35">
      <c r="B15" s="32" t="s">
        <v>172</v>
      </c>
      <c r="C15" s="18">
        <v>-12.271397363759533</v>
      </c>
      <c r="D15" s="18">
        <v>-30.56967066735195</v>
      </c>
      <c r="E15" s="18">
        <v>6.6893640866200004</v>
      </c>
      <c r="F15" s="18">
        <v>-2.3217891715990482</v>
      </c>
      <c r="G15" s="18">
        <v>1.4763906684679997</v>
      </c>
      <c r="H15" s="18">
        <v>33.777558297783997</v>
      </c>
      <c r="I15" s="18">
        <v>0</v>
      </c>
      <c r="J15" s="18">
        <v>-3.2195441498385335</v>
      </c>
      <c r="K15" s="41"/>
      <c r="L15" s="32" t="s">
        <v>172</v>
      </c>
      <c r="M15" s="18">
        <v>33.824150823439965</v>
      </c>
      <c r="N15" s="18">
        <v>-30.169237300334963</v>
      </c>
      <c r="O15" s="18">
        <v>27.880616459400997</v>
      </c>
      <c r="P15" s="18">
        <v>14.888178314559994</v>
      </c>
      <c r="Q15" s="18">
        <v>5.5598189382024996</v>
      </c>
      <c r="R15" s="18">
        <v>40.182085422520998</v>
      </c>
      <c r="S15" s="18">
        <v>0</v>
      </c>
      <c r="T15" s="18">
        <v>92.165612657789495</v>
      </c>
      <c r="U15" s="41"/>
    </row>
    <row r="16" spans="2:21" x14ac:dyDescent="0.35">
      <c r="B16" s="32" t="s">
        <v>173</v>
      </c>
      <c r="C16" s="18">
        <v>768.504438670632</v>
      </c>
      <c r="D16" s="18">
        <v>584.907503640095</v>
      </c>
      <c r="E16" s="18">
        <v>267.12572152251016</v>
      </c>
      <c r="F16" s="18">
        <v>137.70247539795912</v>
      </c>
      <c r="G16" s="18">
        <v>255.26940821561789</v>
      </c>
      <c r="H16" s="18">
        <v>214.43648561273491</v>
      </c>
      <c r="I16" s="18">
        <v>0</v>
      </c>
      <c r="J16" s="18">
        <v>2227.9460330595493</v>
      </c>
      <c r="K16" s="41"/>
      <c r="L16" s="32" t="s">
        <v>173</v>
      </c>
      <c r="M16" s="18">
        <v>3023.6383080700016</v>
      </c>
      <c r="N16" s="18">
        <v>2324.0213078878096</v>
      </c>
      <c r="O16" s="18">
        <v>1113.7118848570292</v>
      </c>
      <c r="P16" s="18">
        <v>657.85372460130418</v>
      </c>
      <c r="Q16" s="18">
        <v>1018.6723680650098</v>
      </c>
      <c r="R16" s="18">
        <v>804.63536411154178</v>
      </c>
      <c r="S16" s="18">
        <v>0</v>
      </c>
      <c r="T16" s="18">
        <v>8942.5329575926953</v>
      </c>
      <c r="U16" s="41"/>
    </row>
    <row r="17" spans="2:21" x14ac:dyDescent="0.35">
      <c r="B17" s="32" t="s">
        <v>174</v>
      </c>
      <c r="C17" s="18">
        <v>-753.54257376037424</v>
      </c>
      <c r="D17" s="18">
        <v>-13.532699765400903</v>
      </c>
      <c r="E17" s="18">
        <v>18.748225984449032</v>
      </c>
      <c r="F17" s="18">
        <v>-25.16038043076999</v>
      </c>
      <c r="G17" s="18">
        <v>-51.55465515430302</v>
      </c>
      <c r="H17" s="18">
        <v>-10.971037523933045</v>
      </c>
      <c r="I17" s="18">
        <v>0</v>
      </c>
      <c r="J17" s="18">
        <v>-836.01312065033289</v>
      </c>
      <c r="K17" s="41"/>
      <c r="L17" s="32" t="s">
        <v>174</v>
      </c>
      <c r="M17" s="18">
        <v>-2415.9892542798902</v>
      </c>
      <c r="N17" s="18">
        <v>-404.41213588923489</v>
      </c>
      <c r="O17" s="18">
        <v>-138.69679935117949</v>
      </c>
      <c r="P17" s="18">
        <v>-388.90799747748406</v>
      </c>
      <c r="Q17" s="18">
        <v>-134.43779306853452</v>
      </c>
      <c r="R17" s="18">
        <v>-24.017232292789036</v>
      </c>
      <c r="S17" s="18">
        <v>0</v>
      </c>
      <c r="T17" s="18">
        <v>-3506.4612123591128</v>
      </c>
      <c r="U17" s="41"/>
    </row>
    <row r="18" spans="2:21" x14ac:dyDescent="0.35">
      <c r="B18" s="32" t="s">
        <v>176</v>
      </c>
      <c r="C18" s="18">
        <v>100.77149088383374</v>
      </c>
      <c r="D18" s="18">
        <v>7.3659373114319999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108.1374281952657</v>
      </c>
      <c r="K18" s="41"/>
      <c r="L18" s="32" t="s">
        <v>176</v>
      </c>
      <c r="M18" s="18">
        <v>405.51843603000003</v>
      </c>
      <c r="N18" s="18">
        <v>7.3659373114319999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412.88437334143202</v>
      </c>
      <c r="U18" s="41"/>
    </row>
    <row r="19" spans="2:21" x14ac:dyDescent="0.35">
      <c r="B19" s="32" t="s">
        <v>177</v>
      </c>
      <c r="C19" s="18">
        <v>2937.5278891190833</v>
      </c>
      <c r="D19" s="18">
        <v>2654.3129466285427</v>
      </c>
      <c r="E19" s="18">
        <v>803.41929175969187</v>
      </c>
      <c r="F19" s="18">
        <v>215.57195339360774</v>
      </c>
      <c r="G19" s="18">
        <v>276.72274717930702</v>
      </c>
      <c r="H19" s="18">
        <v>143.20827131060074</v>
      </c>
      <c r="I19" s="18">
        <v>0</v>
      </c>
      <c r="J19" s="18">
        <v>7030.7630993908342</v>
      </c>
      <c r="K19" s="41"/>
      <c r="L19" s="32" t="s">
        <v>177</v>
      </c>
      <c r="M19" s="18">
        <v>14828.160826766762</v>
      </c>
      <c r="N19" s="18">
        <v>8334.159420001597</v>
      </c>
      <c r="O19" s="18">
        <v>2412.9377743384093</v>
      </c>
      <c r="P19" s="18">
        <v>753.29060498748868</v>
      </c>
      <c r="Q19" s="18">
        <v>892.50209510917887</v>
      </c>
      <c r="R19" s="18">
        <v>272.62269659325477</v>
      </c>
      <c r="S19" s="18">
        <v>0</v>
      </c>
      <c r="T19" s="18">
        <v>27493.67341779669</v>
      </c>
      <c r="U19" s="41"/>
    </row>
    <row r="20" spans="2:21" ht="15.5" x14ac:dyDescent="0.35">
      <c r="B20" s="34"/>
      <c r="K20" s="41"/>
      <c r="L20" s="28"/>
      <c r="M20" s="42"/>
      <c r="N20" s="42"/>
      <c r="O20" s="42"/>
      <c r="P20" s="42"/>
      <c r="Q20" s="42"/>
      <c r="R20" s="42"/>
      <c r="S20" s="42"/>
      <c r="T20" s="42"/>
      <c r="U20" s="41"/>
    </row>
    <row r="21" spans="2:21" x14ac:dyDescent="0.35">
      <c r="B21" s="19" t="s">
        <v>178</v>
      </c>
      <c r="C21" s="26">
        <v>82115.13687479416</v>
      </c>
      <c r="D21" s="26">
        <v>101756.56710139253</v>
      </c>
      <c r="E21" s="26">
        <v>37918.91884456377</v>
      </c>
      <c r="F21" s="26">
        <v>12132.061781181572</v>
      </c>
      <c r="G21" s="26">
        <v>21637.330477443851</v>
      </c>
      <c r="H21" s="26">
        <v>13062.771989055449</v>
      </c>
      <c r="I21" s="26">
        <v>-12322.621014866532</v>
      </c>
      <c r="J21" s="26">
        <v>256300.16605356481</v>
      </c>
      <c r="K21" s="41"/>
      <c r="L21" s="19" t="s">
        <v>178</v>
      </c>
      <c r="M21" s="26">
        <v>82115.13687479416</v>
      </c>
      <c r="N21" s="26">
        <v>101756.56710139253</v>
      </c>
      <c r="O21" s="26">
        <v>37918.91884456377</v>
      </c>
      <c r="P21" s="26">
        <v>12132.061781181572</v>
      </c>
      <c r="Q21" s="26">
        <v>21637.330477443851</v>
      </c>
      <c r="R21" s="26">
        <v>13062.771989055449</v>
      </c>
      <c r="S21" s="26">
        <v>-12322.621014866532</v>
      </c>
      <c r="T21" s="26">
        <v>256300.16605356481</v>
      </c>
      <c r="U21" s="41"/>
    </row>
    <row r="22" spans="2:21" x14ac:dyDescent="0.35">
      <c r="B22" s="32" t="s">
        <v>179</v>
      </c>
      <c r="C22" s="18">
        <v>8068.3029706999996</v>
      </c>
      <c r="D22" s="18">
        <v>658.65929677637996</v>
      </c>
      <c r="E22" s="18">
        <v>0</v>
      </c>
      <c r="F22" s="18">
        <v>461.29692721982804</v>
      </c>
      <c r="G22" s="18">
        <v>0</v>
      </c>
      <c r="H22" s="18">
        <v>0</v>
      </c>
      <c r="I22" s="18">
        <v>0</v>
      </c>
      <c r="J22" s="18">
        <v>9188.2591946962093</v>
      </c>
      <c r="K22" s="41"/>
      <c r="L22" s="32" t="s">
        <v>179</v>
      </c>
      <c r="M22" s="18">
        <v>8068.3029706999996</v>
      </c>
      <c r="N22" s="18">
        <v>658.65929677637996</v>
      </c>
      <c r="O22" s="18">
        <v>0</v>
      </c>
      <c r="P22" s="18">
        <v>461.29692721982804</v>
      </c>
      <c r="Q22" s="18">
        <v>0</v>
      </c>
      <c r="R22" s="18">
        <v>0</v>
      </c>
      <c r="S22" s="18">
        <v>0</v>
      </c>
      <c r="T22" s="18">
        <v>9188.2591946962093</v>
      </c>
      <c r="U22" s="41"/>
    </row>
    <row r="23" spans="2:21" x14ac:dyDescent="0.35">
      <c r="B23" s="32" t="s">
        <v>180</v>
      </c>
      <c r="C23" s="18">
        <v>56387.769210808052</v>
      </c>
      <c r="D23" s="18">
        <v>35480.129346714632</v>
      </c>
      <c r="E23" s="18">
        <v>11477.643865638624</v>
      </c>
      <c r="F23" s="18">
        <v>2220.4204738553885</v>
      </c>
      <c r="G23" s="18">
        <v>5837.292707864005</v>
      </c>
      <c r="H23" s="18">
        <v>4885.9306995875531</v>
      </c>
      <c r="I23" s="18">
        <v>-7842.8590500401888</v>
      </c>
      <c r="J23" s="18">
        <v>108446.32725442808</v>
      </c>
      <c r="K23" s="41"/>
      <c r="L23" s="32" t="s">
        <v>180</v>
      </c>
      <c r="M23" s="18">
        <v>56387.769210808052</v>
      </c>
      <c r="N23" s="18">
        <v>35480.129346714632</v>
      </c>
      <c r="O23" s="18">
        <v>11477.643865638624</v>
      </c>
      <c r="P23" s="18">
        <v>2220.4204738553885</v>
      </c>
      <c r="Q23" s="18">
        <v>5837.292707864005</v>
      </c>
      <c r="R23" s="18">
        <v>4885.9306995875531</v>
      </c>
      <c r="S23" s="18">
        <v>-7842.8590500401888</v>
      </c>
      <c r="T23" s="18">
        <v>108446.32725442808</v>
      </c>
      <c r="U23" s="41"/>
    </row>
    <row r="24" spans="2:21" x14ac:dyDescent="0.35">
      <c r="B24" s="32" t="s">
        <v>181</v>
      </c>
      <c r="C24" s="18">
        <v>5141.5452999739782</v>
      </c>
      <c r="D24" s="18">
        <v>1693.4636882398565</v>
      </c>
      <c r="E24" s="18">
        <v>886.3636237694401</v>
      </c>
      <c r="F24" s="18">
        <v>569.30772273494392</v>
      </c>
      <c r="G24" s="18">
        <v>1028.9038019572934</v>
      </c>
      <c r="H24" s="18">
        <v>435.68064477324077</v>
      </c>
      <c r="I24" s="18">
        <v>0</v>
      </c>
      <c r="J24" s="18">
        <v>9755.2647814487536</v>
      </c>
      <c r="K24" s="41"/>
      <c r="L24" s="32" t="s">
        <v>181</v>
      </c>
      <c r="M24" s="18">
        <v>5141.5452999739782</v>
      </c>
      <c r="N24" s="18">
        <v>1693.4636882398565</v>
      </c>
      <c r="O24" s="18">
        <v>886.3636237694401</v>
      </c>
      <c r="P24" s="18">
        <v>569.30772273494392</v>
      </c>
      <c r="Q24" s="18">
        <v>1028.9038019572934</v>
      </c>
      <c r="R24" s="18">
        <v>435.68064477324077</v>
      </c>
      <c r="S24" s="18">
        <v>0</v>
      </c>
      <c r="T24" s="18">
        <v>9755.2647814487536</v>
      </c>
      <c r="U24" s="41"/>
    </row>
    <row r="25" spans="2:21" hidden="1" x14ac:dyDescent="0.35">
      <c r="C25"/>
      <c r="D25"/>
      <c r="E25"/>
      <c r="F25"/>
      <c r="G25"/>
      <c r="H25"/>
      <c r="I25"/>
      <c r="J25"/>
      <c r="K25" s="41">
        <f t="shared" ref="K25" si="8">+SUM(C25:I25)</f>
        <v>0</v>
      </c>
      <c r="M25"/>
      <c r="N25"/>
      <c r="O25"/>
      <c r="P25"/>
      <c r="Q25"/>
      <c r="R25"/>
      <c r="S25"/>
      <c r="T25"/>
    </row>
    <row r="26" spans="2:21" x14ac:dyDescent="0.35">
      <c r="B26" s="17" t="s">
        <v>188</v>
      </c>
      <c r="C26"/>
      <c r="D26"/>
      <c r="E26"/>
      <c r="F26"/>
      <c r="G26"/>
      <c r="L26" s="17" t="s">
        <v>188</v>
      </c>
      <c r="M26"/>
      <c r="N26"/>
      <c r="O26"/>
      <c r="P26"/>
      <c r="Q26"/>
      <c r="R26"/>
    </row>
  </sheetData>
  <mergeCells count="6">
    <mergeCell ref="B2:J2"/>
    <mergeCell ref="L2:T2"/>
    <mergeCell ref="C4:G4"/>
    <mergeCell ref="H4:H5"/>
    <mergeCell ref="M4:Q4"/>
    <mergeCell ref="R4: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showGridLines="0" zoomScale="114" zoomScaleNormal="75" zoomScalePageLayoutView="120" workbookViewId="0">
      <selection activeCell="L9" sqref="L9"/>
    </sheetView>
  </sheetViews>
  <sheetFormatPr defaultColWidth="11.453125" defaultRowHeight="12.5" outlineLevelCol="1" x14ac:dyDescent="0.25"/>
  <cols>
    <col min="1" max="1" width="3.7265625" style="139" customWidth="1"/>
    <col min="2" max="2" width="1.26953125" style="142" customWidth="1"/>
    <col min="3" max="3" width="6.7265625" style="139" customWidth="1"/>
    <col min="4" max="4" width="29.54296875" style="139" customWidth="1"/>
    <col min="5" max="5" width="12.54296875" style="139" customWidth="1"/>
    <col min="6" max="6" width="12.453125" style="139" customWidth="1"/>
    <col min="7" max="7" width="13.81640625" style="139" customWidth="1"/>
    <col min="8" max="9" width="14.1796875" style="139" customWidth="1" outlineLevel="1"/>
    <col min="10" max="10" width="12.7265625" style="139" customWidth="1" outlineLevel="1"/>
    <col min="11" max="11" width="11.453125" style="139"/>
    <col min="12" max="12" width="4.7265625" style="139" customWidth="1"/>
    <col min="13" max="16384" width="11.453125" style="139"/>
  </cols>
  <sheetData>
    <row r="1" spans="2:13" ht="27" customHeight="1" x14ac:dyDescent="0.25">
      <c r="B1" s="385" t="s">
        <v>21</v>
      </c>
      <c r="C1" s="385"/>
      <c r="D1" s="385"/>
      <c r="E1" s="385"/>
      <c r="F1" s="385"/>
      <c r="G1" s="385"/>
      <c r="H1" s="385"/>
      <c r="I1" s="385"/>
      <c r="J1" s="196"/>
      <c r="K1" s="138"/>
      <c r="L1" s="138"/>
      <c r="M1" s="138"/>
    </row>
    <row r="2" spans="2:13" ht="6" customHeight="1" x14ac:dyDescent="0.3">
      <c r="E2" s="140"/>
      <c r="F2" s="140"/>
      <c r="G2" s="140"/>
      <c r="H2" s="140"/>
      <c r="I2" s="140"/>
      <c r="J2" s="140"/>
    </row>
    <row r="3" spans="2:13" ht="23.15" customHeight="1" x14ac:dyDescent="0.25">
      <c r="B3" s="179"/>
      <c r="C3" s="183"/>
      <c r="D3" s="183"/>
      <c r="E3" s="299" t="s">
        <v>1</v>
      </c>
      <c r="F3" s="299" t="s">
        <v>2</v>
      </c>
      <c r="G3" s="300" t="s">
        <v>3</v>
      </c>
      <c r="H3" s="299" t="s">
        <v>4</v>
      </c>
      <c r="I3" s="299" t="s">
        <v>5</v>
      </c>
      <c r="J3" s="300" t="s">
        <v>3</v>
      </c>
    </row>
    <row r="4" spans="2:13" ht="23.25" customHeight="1" x14ac:dyDescent="0.25">
      <c r="B4" s="193"/>
      <c r="C4" s="220" t="s">
        <v>22</v>
      </c>
      <c r="D4" s="220"/>
      <c r="E4" s="228"/>
      <c r="F4" s="228"/>
      <c r="G4" s="229"/>
      <c r="H4" s="228"/>
      <c r="I4" s="228"/>
      <c r="J4" s="229"/>
    </row>
    <row r="5" spans="2:13" ht="23.25" customHeight="1" x14ac:dyDescent="0.25">
      <c r="B5" s="193"/>
      <c r="C5" s="178" t="s">
        <v>23</v>
      </c>
      <c r="D5" s="178"/>
      <c r="E5" s="223">
        <v>325.379837711297</v>
      </c>
      <c r="F5" s="223">
        <v>334.23092620581701</v>
      </c>
      <c r="G5" s="180">
        <v>-2.6481955440202376</v>
      </c>
      <c r="H5" s="223">
        <v>926.90135713247116</v>
      </c>
      <c r="I5" s="223">
        <v>948.54144700911331</v>
      </c>
      <c r="J5" s="180">
        <v>-2.2814068847361813</v>
      </c>
    </row>
    <row r="6" spans="2:13" ht="23.25" customHeight="1" x14ac:dyDescent="0.25">
      <c r="B6" s="193"/>
      <c r="C6" s="178" t="s">
        <v>24</v>
      </c>
      <c r="D6" s="178"/>
      <c r="E6" s="223">
        <v>104.088312864174</v>
      </c>
      <c r="F6" s="223">
        <v>106.357826334647</v>
      </c>
      <c r="G6" s="180">
        <v>-2.1338471729688613</v>
      </c>
      <c r="H6" s="223">
        <v>310.83466891064978</v>
      </c>
      <c r="I6" s="223">
        <v>317.49142171400081</v>
      </c>
      <c r="J6" s="180">
        <v>-2.0966717045185157</v>
      </c>
    </row>
    <row r="7" spans="2:13" ht="23.25" customHeight="1" x14ac:dyDescent="0.25">
      <c r="B7" s="193"/>
      <c r="C7" s="199" t="s">
        <v>25</v>
      </c>
      <c r="D7" s="199"/>
      <c r="E7" s="224">
        <v>429.46815057547093</v>
      </c>
      <c r="F7" s="224">
        <v>440.58875254046404</v>
      </c>
      <c r="G7" s="180">
        <v>-2.5240321957542</v>
      </c>
      <c r="H7" s="224">
        <v>1237.736026043121</v>
      </c>
      <c r="I7" s="224">
        <v>1266.032868723114</v>
      </c>
      <c r="J7" s="180">
        <v>-2.2350796238436055</v>
      </c>
    </row>
    <row r="8" spans="2:13" ht="23.25" customHeight="1" x14ac:dyDescent="0.25">
      <c r="B8" s="193"/>
      <c r="C8" s="178" t="s">
        <v>26</v>
      </c>
      <c r="D8" s="178"/>
      <c r="E8" s="223">
        <v>74.325852624732988</v>
      </c>
      <c r="F8" s="223">
        <v>75.594535518885692</v>
      </c>
      <c r="G8" s="180">
        <v>-1.6782732844965342</v>
      </c>
      <c r="H8" s="223">
        <v>200.13258614951619</v>
      </c>
      <c r="I8" s="223">
        <v>219.50249630927772</v>
      </c>
      <c r="J8" s="180">
        <v>-8.8244600792464105</v>
      </c>
    </row>
    <row r="9" spans="2:13" ht="23.25" customHeight="1" x14ac:dyDescent="0.25">
      <c r="B9" s="193"/>
      <c r="C9" s="178" t="s">
        <v>27</v>
      </c>
      <c r="D9" s="178"/>
      <c r="E9" s="223">
        <v>61.189581689591002</v>
      </c>
      <c r="F9" s="223">
        <v>60.153964117175995</v>
      </c>
      <c r="G9" s="180">
        <v>1.7216115140769261</v>
      </c>
      <c r="H9" s="223">
        <v>178.60785435090204</v>
      </c>
      <c r="I9" s="223">
        <v>174.06492452393906</v>
      </c>
      <c r="J9" s="180">
        <v>2.6099053783453119</v>
      </c>
    </row>
    <row r="10" spans="2:13" ht="23.25" customHeight="1" x14ac:dyDescent="0.25">
      <c r="B10" s="193"/>
      <c r="C10" s="199" t="s">
        <v>28</v>
      </c>
      <c r="D10" s="199"/>
      <c r="E10" s="224">
        <v>564.98358488979488</v>
      </c>
      <c r="F10" s="224">
        <v>576.33725217652568</v>
      </c>
      <c r="G10" s="180">
        <v>-1.969969361489976</v>
      </c>
      <c r="H10" s="224">
        <v>1616.4764665435391</v>
      </c>
      <c r="I10" s="224">
        <v>1659.6002895563308</v>
      </c>
      <c r="J10" s="180">
        <v>-2.5984463418188608</v>
      </c>
    </row>
    <row r="11" spans="2:13" ht="23.25" customHeight="1" x14ac:dyDescent="0.25">
      <c r="B11" s="193"/>
      <c r="C11" s="178" t="s">
        <v>29</v>
      </c>
      <c r="D11" s="178"/>
      <c r="E11" s="223">
        <v>58.129359649118008</v>
      </c>
      <c r="F11" s="223">
        <v>58.093198702000002</v>
      </c>
      <c r="G11" s="180">
        <v>6.2246438354174316E-2</v>
      </c>
      <c r="H11" s="223">
        <v>173.38215769175801</v>
      </c>
      <c r="I11" s="223">
        <v>176.83714046302399</v>
      </c>
      <c r="J11" s="180">
        <v>-1.9537653471547789</v>
      </c>
    </row>
    <row r="12" spans="2:13" ht="23.25" customHeight="1" x14ac:dyDescent="0.25">
      <c r="B12" s="193"/>
      <c r="C12" s="199" t="s">
        <v>30</v>
      </c>
      <c r="D12" s="199"/>
      <c r="E12" s="224">
        <v>623.11294453891287</v>
      </c>
      <c r="F12" s="224">
        <v>634.43045087852579</v>
      </c>
      <c r="G12" s="180">
        <v>-1.7838844784232921</v>
      </c>
      <c r="H12" s="224">
        <v>1789.8586242352972</v>
      </c>
      <c r="I12" s="224">
        <v>1836.4374300193549</v>
      </c>
      <c r="J12" s="180">
        <v>-2.5363676988203632</v>
      </c>
    </row>
    <row r="13" spans="2:13" ht="23.25" customHeight="1" x14ac:dyDescent="0.25">
      <c r="B13" s="193"/>
      <c r="C13" s="220" t="s">
        <v>31</v>
      </c>
      <c r="D13" s="231"/>
      <c r="E13" s="232"/>
      <c r="F13" s="232"/>
      <c r="G13" s="233"/>
      <c r="H13" s="223"/>
      <c r="I13" s="223"/>
      <c r="J13" s="180"/>
    </row>
    <row r="14" spans="2:13" ht="23.25" customHeight="1" x14ac:dyDescent="0.25">
      <c r="B14" s="193"/>
      <c r="C14" s="178" t="s">
        <v>32</v>
      </c>
      <c r="D14" s="218"/>
      <c r="E14" s="226">
        <v>62920.297136897258</v>
      </c>
      <c r="F14" s="226">
        <v>62612.728894227912</v>
      </c>
      <c r="G14" s="180">
        <v>0.49122318752297112</v>
      </c>
      <c r="H14" s="226">
        <v>183385.81665619192</v>
      </c>
      <c r="I14" s="226">
        <v>172057.41520148021</v>
      </c>
      <c r="J14" s="180">
        <v>6.584082087625287</v>
      </c>
    </row>
    <row r="15" spans="2:13" ht="23.25" customHeight="1" x14ac:dyDescent="0.25">
      <c r="B15" s="182"/>
      <c r="C15" s="178" t="s">
        <v>8</v>
      </c>
      <c r="D15" s="178"/>
      <c r="E15" s="226">
        <v>12830.884662485299</v>
      </c>
      <c r="F15" s="226">
        <v>12683.598401585696</v>
      </c>
      <c r="G15" s="180">
        <v>1.1612340302511459</v>
      </c>
      <c r="H15" s="226">
        <v>36632.390587355287</v>
      </c>
      <c r="I15" s="226">
        <v>34514.383671062657</v>
      </c>
      <c r="J15" s="180">
        <v>6.1365920263220408</v>
      </c>
    </row>
    <row r="16" spans="2:13" ht="23.25" customHeight="1" x14ac:dyDescent="0.25">
      <c r="B16" s="182"/>
      <c r="C16" s="186" t="s">
        <v>33</v>
      </c>
      <c r="D16" s="186"/>
      <c r="E16" s="301">
        <v>0.20392282373633464</v>
      </c>
      <c r="F16" s="301">
        <v>0.20257220257900244</v>
      </c>
      <c r="G16" s="302" t="s">
        <v>205</v>
      </c>
      <c r="H16" s="351">
        <v>0.19975585492542733</v>
      </c>
      <c r="I16" s="351">
        <v>0.20059805984325707</v>
      </c>
      <c r="J16" s="302" t="s">
        <v>206</v>
      </c>
    </row>
    <row r="17" spans="1:13" s="142" customFormat="1" ht="9" customHeight="1" x14ac:dyDescent="0.25">
      <c r="C17" s="203"/>
      <c r="D17" s="203"/>
      <c r="E17" s="143"/>
      <c r="F17" s="143"/>
      <c r="G17" s="144"/>
      <c r="H17" s="143"/>
      <c r="I17" s="143"/>
      <c r="J17" s="144"/>
    </row>
    <row r="18" spans="1:13" ht="13" x14ac:dyDescent="0.25">
      <c r="A18" s="201"/>
      <c r="B18" s="181"/>
      <c r="C18" s="386" t="s">
        <v>34</v>
      </c>
      <c r="D18" s="387"/>
      <c r="E18" s="387"/>
      <c r="F18" s="387"/>
      <c r="G18" s="387"/>
      <c r="H18" s="387"/>
      <c r="I18" s="387"/>
      <c r="J18" s="184"/>
    </row>
    <row r="19" spans="1:13" ht="13" x14ac:dyDescent="0.25">
      <c r="A19" s="201"/>
      <c r="B19" s="181"/>
      <c r="C19" s="386" t="s">
        <v>35</v>
      </c>
      <c r="D19" s="387"/>
      <c r="E19" s="387"/>
      <c r="F19" s="387"/>
      <c r="G19" s="387"/>
      <c r="H19" s="387"/>
      <c r="I19" s="387"/>
      <c r="J19" s="172"/>
      <c r="K19" s="145"/>
      <c r="L19" s="145"/>
      <c r="M19" s="145"/>
    </row>
    <row r="20" spans="1:13" ht="13" x14ac:dyDescent="0.25">
      <c r="A20" s="201"/>
      <c r="B20" s="181"/>
      <c r="C20" s="386" t="s">
        <v>36</v>
      </c>
      <c r="D20" s="386"/>
      <c r="E20" s="386"/>
      <c r="F20" s="386"/>
      <c r="G20" s="386"/>
      <c r="H20" s="386"/>
      <c r="I20" s="386"/>
      <c r="J20" s="172"/>
      <c r="K20" s="145"/>
      <c r="L20" s="145"/>
      <c r="M20" s="145"/>
    </row>
    <row r="21" spans="1:13" ht="13" x14ac:dyDescent="0.3">
      <c r="A21" s="201"/>
      <c r="B21" s="181"/>
      <c r="C21" s="202"/>
      <c r="D21" s="200"/>
      <c r="E21" s="200"/>
      <c r="F21" s="200"/>
      <c r="G21" s="200"/>
      <c r="H21" s="200"/>
      <c r="I21" s="200"/>
    </row>
    <row r="22" spans="1:13" x14ac:dyDescent="0.25">
      <c r="D22" s="148"/>
      <c r="E22" s="149"/>
      <c r="F22" s="149"/>
      <c r="G22" s="150"/>
      <c r="H22" s="149"/>
      <c r="I22" s="149"/>
      <c r="J22" s="151"/>
    </row>
    <row r="23" spans="1:13" x14ac:dyDescent="0.25">
      <c r="E23" s="152"/>
      <c r="F23" s="152"/>
      <c r="H23" s="153"/>
      <c r="I23" s="154"/>
    </row>
    <row r="24" spans="1:13" x14ac:dyDescent="0.25">
      <c r="E24" s="156"/>
      <c r="F24" s="156"/>
    </row>
    <row r="25" spans="1:13" x14ac:dyDescent="0.25">
      <c r="E25" s="152"/>
      <c r="F25" s="152"/>
    </row>
    <row r="26" spans="1:13" x14ac:dyDescent="0.25">
      <c r="E26" s="157"/>
      <c r="F26" s="157"/>
      <c r="G26" s="150"/>
    </row>
    <row r="29" spans="1:13" x14ac:dyDescent="0.25">
      <c r="E29" s="388"/>
      <c r="F29" s="388"/>
      <c r="G29" s="388"/>
      <c r="H29" s="388"/>
      <c r="I29" s="388"/>
      <c r="J29" s="388"/>
      <c r="K29" s="388"/>
    </row>
  </sheetData>
  <mergeCells count="5">
    <mergeCell ref="B1:I1"/>
    <mergeCell ref="C18:I18"/>
    <mergeCell ref="C19:I19"/>
    <mergeCell ref="C20:I20"/>
    <mergeCell ref="E29:K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T27"/>
  <sheetViews>
    <sheetView showGridLines="0" topLeftCell="A10" zoomScale="101" zoomScaleNormal="90" zoomScalePageLayoutView="110" workbookViewId="0">
      <selection activeCell="D13" sqref="D13"/>
    </sheetView>
  </sheetViews>
  <sheetFormatPr defaultColWidth="11.453125" defaultRowHeight="12.5" outlineLevelCol="1" x14ac:dyDescent="0.25"/>
  <cols>
    <col min="1" max="2" width="3.7265625" style="139" customWidth="1"/>
    <col min="3" max="3" width="1.26953125" style="142" customWidth="1"/>
    <col min="4" max="4" width="32.7265625" style="139" customWidth="1"/>
    <col min="5" max="7" width="13.54296875" style="139" customWidth="1"/>
    <col min="8" max="10" width="13.54296875" style="139" customWidth="1" outlineLevel="1"/>
    <col min="11" max="11" width="11.453125" style="139" customWidth="1"/>
    <col min="12" max="16384" width="11.453125" style="139"/>
  </cols>
  <sheetData>
    <row r="1" spans="3:20" x14ac:dyDescent="0.25">
      <c r="E1" s="158"/>
      <c r="F1" s="158"/>
      <c r="H1" s="159"/>
      <c r="I1" s="159"/>
    </row>
    <row r="2" spans="3:20" ht="25.5" customHeight="1" x14ac:dyDescent="0.25">
      <c r="C2" s="194" t="s">
        <v>37</v>
      </c>
      <c r="D2" s="214"/>
      <c r="E2" s="214"/>
      <c r="F2" s="214"/>
      <c r="G2" s="214"/>
      <c r="H2" s="214"/>
      <c r="I2" s="214"/>
      <c r="J2" s="214"/>
      <c r="K2" s="138"/>
      <c r="L2" s="389"/>
      <c r="M2" s="389"/>
      <c r="N2" s="389"/>
      <c r="O2" s="389"/>
      <c r="Q2" s="389"/>
      <c r="R2" s="389"/>
      <c r="S2" s="389"/>
      <c r="T2" s="389"/>
    </row>
    <row r="3" spans="3:20" ht="6" customHeight="1" x14ac:dyDescent="0.3">
      <c r="F3" s="160"/>
      <c r="G3" s="160"/>
      <c r="H3" s="160"/>
      <c r="I3" s="160"/>
      <c r="J3" s="161"/>
    </row>
    <row r="4" spans="3:20" ht="23.25" customHeight="1" x14ac:dyDescent="0.25">
      <c r="C4" s="185"/>
      <c r="D4" s="185"/>
      <c r="E4" s="299" t="str">
        <f>Consolidado!E3</f>
        <v>3T25</v>
      </c>
      <c r="F4" s="299" t="str">
        <f>Consolidado!F3</f>
        <v>3T24</v>
      </c>
      <c r="G4" s="300" t="s">
        <v>3</v>
      </c>
      <c r="H4" s="299" t="str">
        <f>Consolidado!H3</f>
        <v>Ene-Sep'25</v>
      </c>
      <c r="I4" s="299" t="str">
        <f>Consolidado!I3</f>
        <v>Ene-Sep'24</v>
      </c>
      <c r="J4" s="300" t="s">
        <v>3</v>
      </c>
      <c r="L4" s="162"/>
      <c r="M4" s="162"/>
      <c r="N4" s="162"/>
      <c r="O4" s="162"/>
      <c r="Q4" s="162"/>
      <c r="R4" s="162"/>
      <c r="S4" s="162"/>
      <c r="T4" s="162"/>
    </row>
    <row r="5" spans="3:20" ht="23.15" customHeight="1" x14ac:dyDescent="0.25">
      <c r="C5" s="177"/>
      <c r="D5" s="220" t="s">
        <v>22</v>
      </c>
      <c r="E5" s="221"/>
      <c r="F5" s="221"/>
      <c r="G5" s="222"/>
      <c r="H5" s="221"/>
      <c r="I5" s="221"/>
      <c r="J5" s="222"/>
    </row>
    <row r="6" spans="3:20" ht="23.15" customHeight="1" x14ac:dyDescent="0.25">
      <c r="C6" s="177"/>
      <c r="D6" s="178" t="s">
        <v>23</v>
      </c>
      <c r="E6" s="223">
        <v>211.66940767057096</v>
      </c>
      <c r="F6" s="223">
        <v>217.039700184823</v>
      </c>
      <c r="G6" s="180">
        <v>-2.4743364968155102</v>
      </c>
      <c r="H6" s="223">
        <v>588.27495629397526</v>
      </c>
      <c r="I6" s="223">
        <v>603.87086998584743</v>
      </c>
      <c r="J6" s="180">
        <v>-2.5826570657792591</v>
      </c>
      <c r="L6" s="163"/>
      <c r="M6" s="163"/>
      <c r="N6" s="163"/>
      <c r="O6" s="163"/>
      <c r="Q6" s="163"/>
      <c r="R6" s="163"/>
      <c r="S6" s="163"/>
      <c r="T6" s="163"/>
    </row>
    <row r="7" spans="3:20" ht="23.15" customHeight="1" x14ac:dyDescent="0.25">
      <c r="C7" s="177"/>
      <c r="D7" s="178" t="s">
        <v>24</v>
      </c>
      <c r="E7" s="223">
        <v>31.964678425915999</v>
      </c>
      <c r="F7" s="223">
        <v>33.929326480328001</v>
      </c>
      <c r="G7" s="180">
        <v>-5.7904127733012682</v>
      </c>
      <c r="H7" s="223">
        <v>91.011643159504786</v>
      </c>
      <c r="I7" s="223">
        <v>96.51711054044894</v>
      </c>
      <c r="J7" s="180">
        <v>-5.7041361372260457</v>
      </c>
      <c r="L7" s="163"/>
      <c r="M7" s="163"/>
      <c r="N7" s="163"/>
      <c r="O7" s="163"/>
      <c r="Q7" s="163"/>
      <c r="R7" s="163"/>
      <c r="S7" s="163"/>
      <c r="T7" s="163"/>
    </row>
    <row r="8" spans="3:20" ht="23.15" customHeight="1" x14ac:dyDescent="0.25">
      <c r="C8" s="177"/>
      <c r="D8" s="216" t="s">
        <v>25</v>
      </c>
      <c r="E8" s="224">
        <v>243.63408609648695</v>
      </c>
      <c r="F8" s="224">
        <v>250.96902666515101</v>
      </c>
      <c r="G8" s="180">
        <v>-2.9226477331206757</v>
      </c>
      <c r="H8" s="224">
        <v>679.28659945347999</v>
      </c>
      <c r="I8" s="224">
        <v>700.38798052629636</v>
      </c>
      <c r="J8" s="180">
        <v>-3.0128131349370202</v>
      </c>
      <c r="L8" s="163"/>
      <c r="M8" s="163"/>
      <c r="N8" s="163"/>
      <c r="O8" s="163"/>
      <c r="Q8" s="163"/>
      <c r="R8" s="163"/>
      <c r="S8" s="163"/>
      <c r="T8" s="163"/>
    </row>
    <row r="9" spans="3:20" ht="23.15" customHeight="1" x14ac:dyDescent="0.25">
      <c r="C9" s="177"/>
      <c r="D9" s="178" t="s">
        <v>38</v>
      </c>
      <c r="E9" s="223">
        <v>39.776818421658987</v>
      </c>
      <c r="F9" s="223">
        <v>42.096163927136693</v>
      </c>
      <c r="G9" s="180">
        <v>-5.5096362449847174</v>
      </c>
      <c r="H9" s="223">
        <v>99.97739520149419</v>
      </c>
      <c r="I9" s="223">
        <v>118.16326268816674</v>
      </c>
      <c r="J9" s="180">
        <v>-15.390458144901697</v>
      </c>
      <c r="L9" s="163"/>
      <c r="M9" s="163"/>
      <c r="N9" s="163"/>
      <c r="O9" s="163"/>
      <c r="Q9" s="163"/>
      <c r="R9" s="163"/>
      <c r="S9" s="163"/>
      <c r="T9" s="163"/>
    </row>
    <row r="10" spans="3:20" ht="23.15" customHeight="1" x14ac:dyDescent="0.25">
      <c r="C10" s="177"/>
      <c r="D10" s="178" t="s">
        <v>39</v>
      </c>
      <c r="E10" s="223">
        <v>25.945195151970001</v>
      </c>
      <c r="F10" s="223">
        <v>25.385906515619002</v>
      </c>
      <c r="G10" s="180">
        <v>2.2031462063680562</v>
      </c>
      <c r="H10" s="223">
        <v>75.387257786982033</v>
      </c>
      <c r="I10" s="223">
        <v>72.805849914768046</v>
      </c>
      <c r="J10" s="180">
        <v>3.5456050238215298</v>
      </c>
      <c r="L10" s="163"/>
      <c r="M10" s="163"/>
      <c r="N10" s="163"/>
      <c r="O10" s="163"/>
      <c r="Q10" s="163"/>
      <c r="R10" s="163"/>
      <c r="S10" s="163"/>
      <c r="T10" s="163"/>
    </row>
    <row r="11" spans="3:20" ht="23.15" customHeight="1" x14ac:dyDescent="0.25">
      <c r="C11" s="177"/>
      <c r="D11" s="216" t="s">
        <v>40</v>
      </c>
      <c r="E11" s="224">
        <v>309.3560996701159</v>
      </c>
      <c r="F11" s="224">
        <v>318.45109710790672</v>
      </c>
      <c r="G11" s="180">
        <v>-2.8560107094587894</v>
      </c>
      <c r="H11" s="224">
        <v>854.65125244195622</v>
      </c>
      <c r="I11" s="224">
        <v>891.35709312923109</v>
      </c>
      <c r="J11" s="180">
        <v>-4.1179725802611866</v>
      </c>
      <c r="L11" s="163"/>
      <c r="M11" s="163"/>
      <c r="N11" s="163"/>
      <c r="O11" s="163"/>
      <c r="Q11" s="163"/>
      <c r="R11" s="163"/>
      <c r="S11" s="163"/>
      <c r="T11" s="163"/>
    </row>
    <row r="12" spans="3:20" ht="23.15" customHeight="1" x14ac:dyDescent="0.25">
      <c r="C12" s="177"/>
      <c r="D12" s="178" t="s">
        <v>29</v>
      </c>
      <c r="E12" s="223">
        <v>56.557270260318006</v>
      </c>
      <c r="F12" s="223">
        <v>56.482317122000005</v>
      </c>
      <c r="G12" s="180">
        <v>0.13270195370367333</v>
      </c>
      <c r="H12" s="223">
        <v>168.123175745358</v>
      </c>
      <c r="I12" s="223">
        <v>171.12041559182398</v>
      </c>
      <c r="J12" s="180">
        <v>-1.7515384333891215</v>
      </c>
      <c r="L12" s="163"/>
      <c r="M12" s="163"/>
      <c r="N12" s="163"/>
      <c r="O12" s="163"/>
      <c r="Q12" s="163"/>
      <c r="R12" s="163"/>
      <c r="S12" s="163"/>
      <c r="T12" s="163"/>
    </row>
    <row r="13" spans="3:20" ht="23.15" customHeight="1" x14ac:dyDescent="0.25">
      <c r="C13" s="177"/>
      <c r="D13" s="216" t="s">
        <v>30</v>
      </c>
      <c r="E13" s="224">
        <v>365.91336993043387</v>
      </c>
      <c r="F13" s="224">
        <v>374.9334142299067</v>
      </c>
      <c r="G13" s="180">
        <v>-2.4057723203997461</v>
      </c>
      <c r="H13" s="224">
        <v>1022.7744281873142</v>
      </c>
      <c r="I13" s="224">
        <v>1062.4775087210551</v>
      </c>
      <c r="J13" s="180">
        <v>-3.7368396232248635</v>
      </c>
      <c r="L13" s="163"/>
      <c r="M13" s="163"/>
      <c r="N13" s="163"/>
      <c r="O13" s="163"/>
      <c r="Q13" s="163"/>
      <c r="R13" s="163"/>
      <c r="S13" s="163"/>
      <c r="T13" s="163"/>
    </row>
    <row r="14" spans="3:20" ht="23.15" customHeight="1" x14ac:dyDescent="0.25">
      <c r="C14" s="177"/>
      <c r="D14" s="240" t="s">
        <v>41</v>
      </c>
      <c r="E14" s="223"/>
      <c r="F14" s="223"/>
      <c r="G14" s="180"/>
      <c r="H14" s="223"/>
      <c r="I14" s="223"/>
      <c r="J14" s="180"/>
      <c r="L14" s="163"/>
      <c r="M14" s="163"/>
      <c r="N14" s="163"/>
      <c r="O14" s="163"/>
      <c r="Q14" s="163"/>
      <c r="R14" s="163"/>
      <c r="S14" s="163"/>
      <c r="T14" s="163"/>
    </row>
    <row r="15" spans="3:20" ht="23.15" customHeight="1" x14ac:dyDescent="0.25">
      <c r="C15" s="177"/>
      <c r="D15" s="178" t="s">
        <v>42</v>
      </c>
      <c r="E15" s="225">
        <v>0.26691302292453911</v>
      </c>
      <c r="F15" s="225">
        <v>0.2764071351840855</v>
      </c>
      <c r="G15" s="180">
        <v>-0.94941122595463834</v>
      </c>
      <c r="H15" s="225">
        <v>0.26863323168994402</v>
      </c>
      <c r="I15" s="350">
        <v>0.27597131203797365</v>
      </c>
      <c r="J15" s="180">
        <v>-0.73380803480296297</v>
      </c>
      <c r="L15" s="164"/>
      <c r="M15" s="164"/>
      <c r="N15" s="164"/>
      <c r="O15" s="164"/>
      <c r="Q15" s="164"/>
      <c r="R15" s="164"/>
      <c r="S15" s="164"/>
      <c r="T15" s="164"/>
    </row>
    <row r="16" spans="3:20" ht="23.15" customHeight="1" x14ac:dyDescent="0.25">
      <c r="C16" s="177"/>
      <c r="D16" s="178" t="s">
        <v>43</v>
      </c>
      <c r="E16" s="225">
        <v>0.73308697707546078</v>
      </c>
      <c r="F16" s="225">
        <v>0.72359286481591445</v>
      </c>
      <c r="G16" s="180">
        <v>0.94941122595463279</v>
      </c>
      <c r="H16" s="225">
        <v>0.73136676831005754</v>
      </c>
      <c r="I16" s="350">
        <v>0.72402868796202891</v>
      </c>
      <c r="J16" s="180">
        <v>0.73380803480286305</v>
      </c>
      <c r="L16" s="164"/>
      <c r="M16" s="164"/>
      <c r="N16" s="164"/>
      <c r="O16" s="164"/>
      <c r="Q16" s="164"/>
      <c r="R16" s="164"/>
      <c r="S16" s="164"/>
      <c r="T16" s="164"/>
    </row>
    <row r="17" spans="3:20" ht="23.15" customHeight="1" x14ac:dyDescent="0.25">
      <c r="C17" s="177"/>
      <c r="D17" s="178" t="s">
        <v>44</v>
      </c>
      <c r="E17" s="225">
        <v>0.59201692306363907</v>
      </c>
      <c r="F17" s="225">
        <v>0.59015270781997853</v>
      </c>
      <c r="G17" s="180">
        <v>0.18642152436605386</v>
      </c>
      <c r="H17" s="225">
        <v>0.58853952700033618</v>
      </c>
      <c r="I17" s="350">
        <v>0.57973974680961193</v>
      </c>
      <c r="J17" s="180">
        <v>0.8799780190724249</v>
      </c>
      <c r="L17" s="164"/>
      <c r="M17" s="164"/>
      <c r="N17" s="164"/>
      <c r="O17" s="164"/>
      <c r="Q17" s="164"/>
      <c r="R17" s="164"/>
      <c r="S17" s="164"/>
      <c r="T17" s="164"/>
    </row>
    <row r="18" spans="3:20" ht="23.15" customHeight="1" x14ac:dyDescent="0.25">
      <c r="C18" s="177"/>
      <c r="D18" s="178" t="s">
        <v>45</v>
      </c>
      <c r="E18" s="225">
        <v>0.40798307693636093</v>
      </c>
      <c r="F18" s="225">
        <v>0.40984729218002158</v>
      </c>
      <c r="G18" s="180">
        <v>-0.18642152436606496</v>
      </c>
      <c r="H18" s="225">
        <v>0.41146047299966376</v>
      </c>
      <c r="I18" s="350">
        <v>0.42026025319038807</v>
      </c>
      <c r="J18" s="180">
        <v>-0.87997801907243045</v>
      </c>
      <c r="L18" s="164"/>
      <c r="M18" s="164"/>
      <c r="N18" s="164"/>
      <c r="O18" s="164"/>
      <c r="Q18" s="164"/>
      <c r="R18" s="164"/>
      <c r="S18" s="164"/>
      <c r="T18" s="164"/>
    </row>
    <row r="19" spans="3:20" ht="23.15" customHeight="1" x14ac:dyDescent="0.25">
      <c r="C19" s="175"/>
      <c r="D19" s="220" t="s">
        <v>31</v>
      </c>
      <c r="E19" s="223"/>
      <c r="F19" s="223"/>
      <c r="G19" s="180"/>
      <c r="H19" s="223"/>
      <c r="I19" s="223"/>
      <c r="J19" s="180"/>
      <c r="L19" s="155"/>
      <c r="M19" s="155"/>
      <c r="N19" s="155"/>
      <c r="O19" s="155"/>
    </row>
    <row r="20" spans="3:20" ht="23.15" customHeight="1" x14ac:dyDescent="0.25">
      <c r="C20" s="177"/>
      <c r="D20" s="219" t="s">
        <v>7</v>
      </c>
      <c r="E20" s="226">
        <v>30163.652694330252</v>
      </c>
      <c r="F20" s="226">
        <v>29355.329914398473</v>
      </c>
      <c r="G20" s="180">
        <v>2.7535809758871377</v>
      </c>
      <c r="H20" s="226">
        <v>82914.630133189392</v>
      </c>
      <c r="I20" s="226">
        <v>82177.80548461432</v>
      </c>
      <c r="J20" s="180">
        <v>0.89662244474637554</v>
      </c>
      <c r="L20" s="155"/>
      <c r="M20" s="155"/>
      <c r="N20" s="155"/>
      <c r="O20" s="155"/>
    </row>
    <row r="21" spans="3:20" ht="23.15" customHeight="1" x14ac:dyDescent="0.25">
      <c r="C21" s="175"/>
      <c r="D21" s="178" t="s">
        <v>8</v>
      </c>
      <c r="E21" s="226">
        <v>7196.8878346175061</v>
      </c>
      <c r="F21" s="226">
        <v>7420.8537748328863</v>
      </c>
      <c r="G21" s="180">
        <v>-3.0180616275574557</v>
      </c>
      <c r="H21" s="226">
        <v>19303.171577404646</v>
      </c>
      <c r="I21" s="226">
        <v>20068.883709021742</v>
      </c>
      <c r="J21" s="180">
        <v>-3.8154196452535039</v>
      </c>
      <c r="L21" s="155"/>
      <c r="M21" s="155"/>
      <c r="N21" s="155"/>
      <c r="O21" s="155"/>
    </row>
    <row r="22" spans="3:20" ht="23.15" customHeight="1" x14ac:dyDescent="0.25">
      <c r="C22" s="175"/>
      <c r="D22" s="186" t="s">
        <v>33</v>
      </c>
      <c r="E22" s="301">
        <v>0.23859470560640283</v>
      </c>
      <c r="F22" s="301">
        <v>0.25279408531508402</v>
      </c>
      <c r="G22" s="302" t="s">
        <v>194</v>
      </c>
      <c r="H22" s="301">
        <v>0.23280778731566573</v>
      </c>
      <c r="I22" s="301">
        <v>0.244212942785131</v>
      </c>
      <c r="J22" s="302" t="s">
        <v>195</v>
      </c>
      <c r="L22" s="155"/>
      <c r="M22" s="155"/>
      <c r="N22" s="155"/>
      <c r="O22" s="155"/>
    </row>
    <row r="23" spans="3:20" ht="13" x14ac:dyDescent="0.25">
      <c r="C23" s="191"/>
      <c r="D23" s="390" t="s">
        <v>46</v>
      </c>
      <c r="E23" s="390"/>
      <c r="F23" s="390"/>
      <c r="G23" s="390"/>
      <c r="H23" s="390"/>
      <c r="I23" s="390"/>
      <c r="J23" s="172"/>
    </row>
    <row r="24" spans="3:20" ht="13" x14ac:dyDescent="0.25">
      <c r="C24" s="191"/>
      <c r="D24" s="390" t="s">
        <v>47</v>
      </c>
      <c r="E24" s="390"/>
      <c r="F24" s="390"/>
      <c r="G24" s="390"/>
      <c r="H24" s="390"/>
      <c r="I24" s="390"/>
      <c r="J24" s="172"/>
      <c r="K24" s="145"/>
      <c r="L24" s="145"/>
    </row>
    <row r="25" spans="3:20" ht="13" x14ac:dyDescent="0.25">
      <c r="C25" s="191"/>
      <c r="D25" s="211"/>
      <c r="E25" s="212"/>
      <c r="F25" s="212"/>
      <c r="G25" s="201"/>
      <c r="H25" s="212"/>
      <c r="I25" s="201"/>
      <c r="J25" s="145"/>
      <c r="K25" s="145"/>
      <c r="L25" s="145"/>
    </row>
    <row r="26" spans="3:20" ht="13" x14ac:dyDescent="0.25">
      <c r="C26" s="191"/>
      <c r="D26" s="147"/>
      <c r="E26" s="157"/>
      <c r="F26" s="157"/>
      <c r="G26" s="150"/>
      <c r="H26" s="145"/>
      <c r="I26" s="157"/>
      <c r="J26" s="145"/>
      <c r="K26" s="145"/>
      <c r="L26" s="145"/>
    </row>
    <row r="27" spans="3:20" x14ac:dyDescent="0.25">
      <c r="E27" s="149"/>
      <c r="F27" s="149"/>
      <c r="G27" s="151"/>
      <c r="H27" s="149"/>
      <c r="I27" s="149"/>
      <c r="J27" s="151"/>
    </row>
  </sheetData>
  <mergeCells count="4">
    <mergeCell ref="L2:O2"/>
    <mergeCell ref="Q2:T2"/>
    <mergeCell ref="D23:I23"/>
    <mergeCell ref="D24:I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U38"/>
  <sheetViews>
    <sheetView showGridLines="0" tabSelected="1" topLeftCell="A15" zoomScale="144" zoomScaleNormal="100" zoomScalePageLayoutView="140" workbookViewId="0">
      <selection activeCell="H28" sqref="H28"/>
    </sheetView>
  </sheetViews>
  <sheetFormatPr defaultColWidth="11.453125" defaultRowHeight="14" outlineLevelCol="1" x14ac:dyDescent="0.3"/>
  <cols>
    <col min="1" max="2" width="3.7265625" style="2" customWidth="1"/>
    <col min="3" max="3" width="2.81640625" style="2" customWidth="1"/>
    <col min="4" max="4" width="9" style="2" customWidth="1"/>
    <col min="5" max="5" width="28.1796875" style="2" customWidth="1"/>
    <col min="6" max="8" width="12.54296875" style="2" customWidth="1"/>
    <col min="9" max="11" width="12.54296875" style="2" customWidth="1" outlineLevel="1"/>
    <col min="12" max="12" width="14.81640625" style="2" customWidth="1"/>
    <col min="13" max="16384" width="11.453125" style="2"/>
  </cols>
  <sheetData>
    <row r="1" spans="3:21" ht="25.5" customHeight="1" x14ac:dyDescent="0.3">
      <c r="C1" s="214" t="s">
        <v>48</v>
      </c>
      <c r="D1" s="196"/>
      <c r="E1" s="196"/>
      <c r="F1" s="196"/>
      <c r="G1" s="196"/>
      <c r="H1" s="196"/>
      <c r="I1" s="196"/>
      <c r="J1" s="196"/>
      <c r="K1" s="196"/>
      <c r="L1" s="1"/>
      <c r="M1" s="393"/>
      <c r="N1" s="393"/>
      <c r="O1" s="393"/>
      <c r="P1" s="393"/>
      <c r="R1" s="393"/>
      <c r="S1" s="393"/>
      <c r="T1" s="393"/>
      <c r="U1" s="393"/>
    </row>
    <row r="2" spans="3:21" ht="6" customHeight="1" x14ac:dyDescent="0.3">
      <c r="C2" s="139"/>
      <c r="D2" s="139"/>
      <c r="E2" s="139"/>
      <c r="F2" s="139"/>
      <c r="G2" s="160"/>
      <c r="H2" s="160"/>
      <c r="I2" s="160"/>
      <c r="J2" s="160"/>
      <c r="K2" s="161"/>
    </row>
    <row r="3" spans="3:21" ht="23.25" customHeight="1" thickBot="1" x14ac:dyDescent="0.35">
      <c r="C3" s="142"/>
      <c r="D3" s="175"/>
      <c r="E3" s="175"/>
      <c r="F3" s="290" t="s">
        <v>1</v>
      </c>
      <c r="G3" s="290" t="s">
        <v>2</v>
      </c>
      <c r="H3" s="291" t="s">
        <v>3</v>
      </c>
      <c r="I3" s="290" t="s">
        <v>4</v>
      </c>
      <c r="J3" s="290" t="s">
        <v>5</v>
      </c>
      <c r="K3" s="291" t="s">
        <v>3</v>
      </c>
      <c r="M3" s="74"/>
      <c r="N3" s="74"/>
      <c r="O3" s="74"/>
      <c r="P3" s="74"/>
      <c r="R3" s="74"/>
      <c r="S3" s="74"/>
      <c r="T3" s="74"/>
      <c r="U3" s="74"/>
    </row>
    <row r="4" spans="3:21" ht="23.15" customHeight="1" x14ac:dyDescent="0.3">
      <c r="C4" s="188"/>
      <c r="D4" s="239" t="s">
        <v>22</v>
      </c>
      <c r="E4" s="174"/>
      <c r="F4" s="217"/>
      <c r="G4" s="217"/>
      <c r="H4" s="367"/>
      <c r="I4" s="217"/>
      <c r="J4" s="217"/>
      <c r="K4" s="367"/>
    </row>
    <row r="5" spans="3:21" ht="23.15" customHeight="1" x14ac:dyDescent="0.3">
      <c r="C5" s="198"/>
      <c r="D5" s="178" t="s">
        <v>23</v>
      </c>
      <c r="E5" s="178"/>
      <c r="F5" s="223">
        <v>50.349565966999997</v>
      </c>
      <c r="G5" s="223">
        <v>52.590938159000004</v>
      </c>
      <c r="H5" s="180">
        <v>-4.261898095872696</v>
      </c>
      <c r="I5" s="223">
        <v>145.14791140599993</v>
      </c>
      <c r="J5" s="223">
        <v>151.91300633400004</v>
      </c>
      <c r="K5" s="180">
        <v>-4.4532690723835699</v>
      </c>
      <c r="M5" s="75"/>
      <c r="N5" s="75"/>
      <c r="O5" s="75"/>
      <c r="P5" s="75"/>
      <c r="R5" s="75"/>
      <c r="S5" s="75"/>
      <c r="T5" s="75"/>
      <c r="U5" s="75"/>
    </row>
    <row r="6" spans="3:21" ht="23.15" customHeight="1" x14ac:dyDescent="0.3">
      <c r="C6" s="198"/>
      <c r="D6" s="178" t="s">
        <v>24</v>
      </c>
      <c r="E6" s="178"/>
      <c r="F6" s="223">
        <v>30.125510335999994</v>
      </c>
      <c r="G6" s="223">
        <v>30.120958824000002</v>
      </c>
      <c r="H6" s="180">
        <v>1.5110780591642836E-2</v>
      </c>
      <c r="I6" s="223">
        <v>86.72579565199996</v>
      </c>
      <c r="J6" s="223">
        <v>86.607628981999895</v>
      </c>
      <c r="K6" s="180">
        <v>0.13643910056078123</v>
      </c>
      <c r="M6" s="75"/>
      <c r="N6" s="75"/>
      <c r="O6" s="75"/>
      <c r="P6" s="75"/>
      <c r="R6" s="75"/>
      <c r="S6" s="75"/>
      <c r="T6" s="75"/>
      <c r="U6" s="75"/>
    </row>
    <row r="7" spans="3:21" ht="23.15" customHeight="1" x14ac:dyDescent="0.3">
      <c r="C7" s="198"/>
      <c r="D7" s="216" t="s">
        <v>25</v>
      </c>
      <c r="E7" s="218"/>
      <c r="F7" s="224">
        <v>80.475076302999994</v>
      </c>
      <c r="G7" s="224">
        <v>82.711896983000003</v>
      </c>
      <c r="H7" s="180">
        <v>-2.7043518061975358</v>
      </c>
      <c r="I7" s="224">
        <v>231.87370705799989</v>
      </c>
      <c r="J7" s="224">
        <v>238.52063531599993</v>
      </c>
      <c r="K7" s="180">
        <v>-2.7867309045164879</v>
      </c>
      <c r="M7" s="75"/>
      <c r="N7" s="75"/>
      <c r="O7" s="75"/>
      <c r="P7" s="75"/>
      <c r="R7" s="75"/>
      <c r="S7" s="75"/>
      <c r="T7" s="75"/>
      <c r="U7" s="75"/>
    </row>
    <row r="8" spans="3:21" ht="23.15" customHeight="1" x14ac:dyDescent="0.3">
      <c r="C8" s="198"/>
      <c r="D8" s="178" t="s">
        <v>38</v>
      </c>
      <c r="E8" s="178"/>
      <c r="F8" s="223">
        <v>15.024308241</v>
      </c>
      <c r="G8" s="223">
        <v>14.363345002000001</v>
      </c>
      <c r="H8" s="180">
        <v>4.6017361478678076</v>
      </c>
      <c r="I8" s="223">
        <v>38.495941641000023</v>
      </c>
      <c r="J8" s="223">
        <v>40.494370817999979</v>
      </c>
      <c r="K8" s="180">
        <v>-4.9350789668564099</v>
      </c>
      <c r="M8" s="75"/>
      <c r="N8" s="75"/>
      <c r="O8" s="75"/>
      <c r="P8" s="75"/>
      <c r="R8" s="75"/>
      <c r="S8" s="75"/>
      <c r="T8" s="75"/>
      <c r="U8" s="75"/>
    </row>
    <row r="9" spans="3:21" ht="23.15" customHeight="1" x14ac:dyDescent="0.3">
      <c r="C9" s="198"/>
      <c r="D9" s="178" t="s">
        <v>39</v>
      </c>
      <c r="E9" s="178"/>
      <c r="F9" s="223">
        <v>21.001158843000002</v>
      </c>
      <c r="G9" s="223">
        <v>20.934843831999999</v>
      </c>
      <c r="H9" s="180">
        <v>0.3167685965664413</v>
      </c>
      <c r="I9" s="223">
        <v>57.631291181999991</v>
      </c>
      <c r="J9" s="223">
        <v>56.927601548000013</v>
      </c>
      <c r="K9" s="180">
        <v>1.2361132646817152</v>
      </c>
      <c r="M9" s="75"/>
      <c r="N9" s="75"/>
      <c r="O9" s="75"/>
      <c r="P9" s="75"/>
      <c r="R9" s="75"/>
      <c r="S9" s="75"/>
      <c r="T9" s="75"/>
      <c r="U9" s="75"/>
    </row>
    <row r="10" spans="3:21" ht="23.15" customHeight="1" x14ac:dyDescent="0.3">
      <c r="C10" s="198"/>
      <c r="D10" s="216" t="s">
        <v>30</v>
      </c>
      <c r="E10" s="217"/>
      <c r="F10" s="224">
        <v>116.50054338699999</v>
      </c>
      <c r="G10" s="224">
        <v>118.010085817</v>
      </c>
      <c r="H10" s="180">
        <v>-1.2791639117531672</v>
      </c>
      <c r="I10" s="224">
        <v>328.00093988099991</v>
      </c>
      <c r="J10" s="224">
        <v>335.9426076819999</v>
      </c>
      <c r="K10" s="180">
        <v>-2.3639954026068333</v>
      </c>
      <c r="M10" s="75"/>
      <c r="N10" s="75"/>
      <c r="O10" s="75"/>
      <c r="P10" s="75"/>
      <c r="R10" s="75"/>
      <c r="S10" s="75"/>
      <c r="T10" s="75"/>
      <c r="U10" s="75"/>
    </row>
    <row r="11" spans="3:21" ht="23.15" customHeight="1" x14ac:dyDescent="0.3">
      <c r="C11" s="198"/>
      <c r="D11" s="219" t="s">
        <v>41</v>
      </c>
      <c r="E11" s="217"/>
      <c r="F11" s="223"/>
      <c r="G11" s="223"/>
      <c r="H11" s="180"/>
      <c r="I11" s="223"/>
      <c r="J11" s="223"/>
      <c r="K11" s="180"/>
      <c r="M11" s="75"/>
      <c r="N11" s="75"/>
      <c r="O11" s="75"/>
      <c r="P11" s="75"/>
      <c r="R11" s="75"/>
      <c r="S11" s="75"/>
      <c r="T11" s="75"/>
      <c r="U11" s="75"/>
    </row>
    <row r="12" spans="3:21" ht="23.15" customHeight="1" x14ac:dyDescent="0.3">
      <c r="C12" s="198"/>
      <c r="D12" s="178" t="s">
        <v>44</v>
      </c>
      <c r="E12" s="178"/>
      <c r="F12" s="350">
        <v>0.65350302740730004</v>
      </c>
      <c r="G12" s="350">
        <v>0.64836929721118564</v>
      </c>
      <c r="H12" s="180">
        <v>0.6</v>
      </c>
      <c r="I12" s="350">
        <v>0.65336046885033283</v>
      </c>
      <c r="J12" s="350">
        <v>0.65611304376324908</v>
      </c>
      <c r="K12" s="180">
        <v>-0.27525749129162502</v>
      </c>
      <c r="M12" s="75"/>
      <c r="N12" s="75"/>
      <c r="O12" s="75"/>
      <c r="P12" s="75"/>
      <c r="R12" s="75"/>
      <c r="S12" s="75"/>
      <c r="T12" s="75"/>
      <c r="U12" s="75"/>
    </row>
    <row r="13" spans="3:21" ht="23.15" customHeight="1" x14ac:dyDescent="0.3">
      <c r="C13" s="198"/>
      <c r="D13" s="178" t="s">
        <v>45</v>
      </c>
      <c r="E13" s="178"/>
      <c r="F13" s="350">
        <v>0.34649697259270001</v>
      </c>
      <c r="G13" s="350">
        <v>0.35163070278881436</v>
      </c>
      <c r="H13" s="180">
        <v>-0.6</v>
      </c>
      <c r="I13" s="350">
        <v>0.34663953114966717</v>
      </c>
      <c r="J13" s="350">
        <v>0.34388695623675092</v>
      </c>
      <c r="K13" s="180">
        <v>0.27525749129162502</v>
      </c>
      <c r="M13" s="75"/>
      <c r="N13" s="75"/>
      <c r="O13" s="75"/>
      <c r="P13" s="75"/>
      <c r="R13" s="75"/>
      <c r="S13" s="75"/>
      <c r="T13" s="75"/>
      <c r="U13" s="75"/>
    </row>
    <row r="14" spans="3:21" ht="23.15" customHeight="1" x14ac:dyDescent="0.3">
      <c r="C14" s="173"/>
      <c r="D14" s="239" t="s">
        <v>31</v>
      </c>
      <c r="E14" s="217"/>
      <c r="F14" s="223"/>
      <c r="G14" s="223"/>
      <c r="H14" s="180"/>
      <c r="I14" s="223"/>
      <c r="J14" s="223"/>
      <c r="K14" s="180"/>
      <c r="M14" s="75"/>
      <c r="N14" s="75"/>
      <c r="O14" s="75"/>
      <c r="P14" s="75"/>
    </row>
    <row r="15" spans="3:21" ht="23.15" customHeight="1" x14ac:dyDescent="0.3">
      <c r="C15" s="198"/>
      <c r="D15" s="219" t="s">
        <v>49</v>
      </c>
      <c r="E15" s="217"/>
      <c r="F15" s="226">
        <v>23566.172782904239</v>
      </c>
      <c r="G15" s="226">
        <v>22621.368673213954</v>
      </c>
      <c r="H15" s="180">
        <v>4.1766001135423503</v>
      </c>
      <c r="I15" s="226">
        <v>69139.869675925991</v>
      </c>
      <c r="J15" s="226">
        <v>60602.411049426257</v>
      </c>
      <c r="K15" s="180">
        <v>14.087655059691828</v>
      </c>
      <c r="L15" s="7"/>
      <c r="M15" s="75"/>
      <c r="N15" s="75"/>
      <c r="O15" s="75"/>
      <c r="P15" s="75"/>
    </row>
    <row r="16" spans="3:21" ht="23.15" customHeight="1" x14ac:dyDescent="0.3">
      <c r="C16" s="173"/>
      <c r="D16" s="219" t="s">
        <v>8</v>
      </c>
      <c r="E16" s="219"/>
      <c r="F16" s="226">
        <v>3976.9337101034298</v>
      </c>
      <c r="G16" s="226">
        <v>3589.1521163637417</v>
      </c>
      <c r="H16" s="180">
        <v>10.804267447225357</v>
      </c>
      <c r="I16" s="226">
        <v>11534.669718977466</v>
      </c>
      <c r="J16" s="226">
        <v>9661.8618296877485</v>
      </c>
      <c r="K16" s="180">
        <v>19.383509330833014</v>
      </c>
      <c r="L16" s="7"/>
      <c r="M16" s="75"/>
      <c r="N16" s="75"/>
      <c r="O16" s="75"/>
      <c r="P16" s="75"/>
    </row>
    <row r="17" spans="3:16" ht="23.15" customHeight="1" x14ac:dyDescent="0.3">
      <c r="C17" s="173"/>
      <c r="D17" s="186" t="s">
        <v>33</v>
      </c>
      <c r="E17" s="186"/>
      <c r="F17" s="351">
        <v>0.16875602783445781</v>
      </c>
      <c r="G17" s="351">
        <v>0.15866202298420917</v>
      </c>
      <c r="H17" s="368" t="s">
        <v>196</v>
      </c>
      <c r="I17" s="351">
        <v>0.16683094389739289</v>
      </c>
      <c r="J17" s="351">
        <v>0.15943032071459506</v>
      </c>
      <c r="K17" s="368" t="s">
        <v>197</v>
      </c>
      <c r="L17" s="7"/>
      <c r="M17" s="75"/>
      <c r="N17" s="75"/>
      <c r="O17" s="75"/>
      <c r="P17" s="75"/>
    </row>
    <row r="18" spans="3:16" ht="6" customHeight="1" x14ac:dyDescent="0.3">
      <c r="C18" s="139"/>
      <c r="D18" s="165"/>
      <c r="E18" s="165"/>
      <c r="F18" s="166"/>
      <c r="G18" s="166"/>
      <c r="H18" s="138"/>
      <c r="I18" s="166"/>
      <c r="J18" s="166"/>
      <c r="K18" s="138"/>
    </row>
    <row r="19" spans="3:16" ht="16.5" customHeight="1" x14ac:dyDescent="0.3">
      <c r="C19" s="145"/>
      <c r="D19" s="391" t="s">
        <v>50</v>
      </c>
      <c r="E19" s="391"/>
      <c r="F19" s="391"/>
      <c r="G19" s="391"/>
      <c r="H19" s="391"/>
      <c r="I19" s="391"/>
      <c r="J19" s="391"/>
      <c r="K19" s="172"/>
      <c r="L19" s="15"/>
    </row>
    <row r="20" spans="3:16" ht="18" customHeight="1" x14ac:dyDescent="0.3">
      <c r="C20" s="145"/>
      <c r="D20" s="392" t="s">
        <v>51</v>
      </c>
      <c r="E20" s="392"/>
      <c r="F20" s="392"/>
      <c r="G20" s="392"/>
      <c r="H20" s="392"/>
      <c r="I20" s="392"/>
      <c r="J20" s="392"/>
      <c r="K20" s="5"/>
      <c r="L20" s="4"/>
      <c r="M20" s="4"/>
    </row>
    <row r="21" spans="3:16" ht="19.5" customHeight="1" x14ac:dyDescent="0.3">
      <c r="C21" s="145"/>
      <c r="D21" s="391" t="s">
        <v>36</v>
      </c>
      <c r="E21" s="391"/>
      <c r="F21" s="391"/>
      <c r="G21" s="391"/>
      <c r="H21" s="391"/>
      <c r="I21" s="391"/>
      <c r="J21" s="391"/>
      <c r="K21" s="172"/>
      <c r="L21" s="16"/>
      <c r="M21" s="4"/>
    </row>
    <row r="22" spans="3:16" x14ac:dyDescent="0.3">
      <c r="D22" s="206"/>
      <c r="E22" s="206"/>
      <c r="F22" s="207"/>
      <c r="G22" s="207"/>
      <c r="H22" s="207"/>
      <c r="I22" s="207"/>
      <c r="J22" s="209"/>
      <c r="L22" s="15"/>
    </row>
    <row r="23" spans="3:16" x14ac:dyDescent="0.3">
      <c r="D23" s="5"/>
      <c r="F23" s="13"/>
      <c r="G23" s="13"/>
      <c r="H23" s="374"/>
      <c r="I23" s="13"/>
      <c r="J23" s="13"/>
      <c r="K23" s="70"/>
    </row>
    <row r="24" spans="3:16" x14ac:dyDescent="0.3">
      <c r="J24" s="71"/>
    </row>
    <row r="25" spans="3:16" x14ac:dyDescent="0.3">
      <c r="F25" s="63"/>
      <c r="G25" s="63"/>
      <c r="H25" s="15"/>
      <c r="I25" s="63"/>
      <c r="J25" s="63"/>
    </row>
    <row r="26" spans="3:16" x14ac:dyDescent="0.3">
      <c r="F26" s="63"/>
      <c r="G26" s="63"/>
      <c r="H26" s="15"/>
      <c r="I26" s="63"/>
      <c r="J26" s="63"/>
    </row>
    <row r="27" spans="3:16" x14ac:dyDescent="0.3">
      <c r="F27" s="63"/>
      <c r="G27" s="63"/>
      <c r="H27" s="15"/>
      <c r="I27" s="77"/>
      <c r="J27" s="77"/>
    </row>
    <row r="28" spans="3:16" x14ac:dyDescent="0.3">
      <c r="F28" s="15"/>
      <c r="G28" s="15"/>
    </row>
    <row r="29" spans="3:16" x14ac:dyDescent="0.3">
      <c r="F29" s="15"/>
      <c r="G29" s="15"/>
      <c r="H29" s="70"/>
      <c r="I29" s="15"/>
      <c r="J29" s="15"/>
      <c r="K29" s="70"/>
    </row>
    <row r="30" spans="3:16" x14ac:dyDescent="0.3">
      <c r="F30" s="14"/>
      <c r="G30" s="14"/>
    </row>
    <row r="31" spans="3:16" x14ac:dyDescent="0.3">
      <c r="F31" s="14"/>
      <c r="G31" s="14"/>
    </row>
    <row r="32" spans="3:16" x14ac:dyDescent="0.3">
      <c r="F32" s="14"/>
      <c r="G32" s="14"/>
    </row>
    <row r="33" spans="6:7" x14ac:dyDescent="0.3">
      <c r="G33" s="11"/>
    </row>
    <row r="34" spans="6:7" x14ac:dyDescent="0.3">
      <c r="F34" s="77"/>
      <c r="G34" s="77"/>
    </row>
    <row r="35" spans="6:7" x14ac:dyDescent="0.3">
      <c r="F35" s="14"/>
      <c r="G35" s="14"/>
    </row>
    <row r="36" spans="6:7" x14ac:dyDescent="0.3">
      <c r="F36" s="15"/>
      <c r="G36" s="15"/>
    </row>
    <row r="37" spans="6:7" x14ac:dyDescent="0.3">
      <c r="F37" s="77"/>
      <c r="G37" s="77"/>
    </row>
    <row r="38" spans="6:7" x14ac:dyDescent="0.3">
      <c r="F38" s="15"/>
      <c r="G38" s="15"/>
    </row>
  </sheetData>
  <mergeCells count="5">
    <mergeCell ref="D19:J19"/>
    <mergeCell ref="D20:J20"/>
    <mergeCell ref="D21:J21"/>
    <mergeCell ref="M1:P1"/>
    <mergeCell ref="R1:U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T32"/>
  <sheetViews>
    <sheetView showGridLines="0" zoomScale="109" zoomScaleNormal="90" workbookViewId="0">
      <selection activeCell="L10" sqref="L10"/>
    </sheetView>
  </sheetViews>
  <sheetFormatPr defaultColWidth="11.453125" defaultRowHeight="12.5" outlineLevelCol="1" x14ac:dyDescent="0.25"/>
  <cols>
    <col min="1" max="1" width="11.453125" style="139"/>
    <col min="2" max="2" width="1.26953125" style="142" customWidth="1"/>
    <col min="3" max="3" width="7" style="139" customWidth="1"/>
    <col min="4" max="4" width="30" style="139" customWidth="1"/>
    <col min="5" max="7" width="12.54296875" style="139" customWidth="1"/>
    <col min="8" max="10" width="12.54296875" style="139" customWidth="1" outlineLevel="1"/>
    <col min="11" max="16384" width="11.453125" style="139"/>
  </cols>
  <sheetData>
    <row r="2" spans="2:20" ht="13" x14ac:dyDescent="0.25">
      <c r="B2" s="191"/>
      <c r="C2" s="146"/>
      <c r="E2" s="157"/>
      <c r="F2" s="157"/>
      <c r="H2" s="157"/>
      <c r="I2" s="157"/>
    </row>
    <row r="3" spans="2:20" ht="24.75" customHeight="1" x14ac:dyDescent="0.25">
      <c r="B3" s="197" t="s">
        <v>52</v>
      </c>
      <c r="C3" s="196"/>
      <c r="D3" s="196"/>
      <c r="E3" s="196"/>
      <c r="F3" s="196"/>
      <c r="G3" s="196"/>
      <c r="H3" s="196"/>
      <c r="I3" s="196"/>
      <c r="J3" s="196"/>
      <c r="L3" s="389"/>
      <c r="M3" s="389"/>
      <c r="N3" s="389"/>
      <c r="O3" s="389"/>
      <c r="Q3" s="389"/>
      <c r="R3" s="389"/>
      <c r="S3" s="389"/>
      <c r="T3" s="389"/>
    </row>
    <row r="4" spans="2:20" ht="6" customHeight="1" x14ac:dyDescent="0.3">
      <c r="E4" s="140"/>
      <c r="F4" s="140"/>
      <c r="G4" s="140"/>
      <c r="H4" s="140"/>
      <c r="I4" s="140"/>
      <c r="J4" s="140"/>
    </row>
    <row r="5" spans="2:20" ht="23.25" customHeight="1" thickBot="1" x14ac:dyDescent="0.3">
      <c r="B5" s="179"/>
      <c r="C5" s="369"/>
      <c r="D5" s="369"/>
      <c r="E5" s="290" t="s">
        <v>1</v>
      </c>
      <c r="F5" s="290" t="s">
        <v>2</v>
      </c>
      <c r="G5" s="291" t="s">
        <v>3</v>
      </c>
      <c r="H5" s="290" t="s">
        <v>4</v>
      </c>
      <c r="I5" s="290" t="s">
        <v>5</v>
      </c>
      <c r="J5" s="291" t="s">
        <v>3</v>
      </c>
      <c r="L5" s="162"/>
      <c r="M5" s="162"/>
      <c r="N5" s="162"/>
      <c r="O5" s="162"/>
      <c r="Q5" s="162"/>
      <c r="R5" s="162"/>
      <c r="S5" s="162"/>
      <c r="T5" s="162"/>
    </row>
    <row r="6" spans="2:20" ht="23.15" customHeight="1" x14ac:dyDescent="0.25">
      <c r="B6" s="198"/>
      <c r="C6" s="239" t="s">
        <v>22</v>
      </c>
      <c r="D6" s="189"/>
      <c r="E6" s="221"/>
      <c r="F6" s="221"/>
      <c r="G6" s="222"/>
      <c r="H6" s="221"/>
      <c r="I6" s="221"/>
      <c r="J6" s="222"/>
      <c r="M6" s="141"/>
      <c r="N6" s="141"/>
      <c r="O6" s="141"/>
      <c r="P6" s="141"/>
    </row>
    <row r="7" spans="2:20" ht="23.15" customHeight="1" x14ac:dyDescent="0.25">
      <c r="B7" s="198"/>
      <c r="C7" s="178" t="s">
        <v>23</v>
      </c>
      <c r="D7" s="178"/>
      <c r="E7" s="223">
        <v>63.360864073725999</v>
      </c>
      <c r="F7" s="223">
        <v>64.600287861994005</v>
      </c>
      <c r="G7" s="180">
        <v>-1.9186041259069864</v>
      </c>
      <c r="H7" s="223">
        <v>193.47848943249596</v>
      </c>
      <c r="I7" s="223">
        <v>192.75757068926592</v>
      </c>
      <c r="J7" s="180">
        <v>0.37400281641450928</v>
      </c>
      <c r="L7" s="163"/>
      <c r="M7" s="163"/>
      <c r="N7" s="163"/>
      <c r="O7" s="163"/>
      <c r="P7" s="163"/>
      <c r="Q7" s="163"/>
      <c r="R7" s="163"/>
      <c r="S7" s="163"/>
      <c r="T7" s="163"/>
    </row>
    <row r="8" spans="2:20" ht="23.15" customHeight="1" x14ac:dyDescent="0.25">
      <c r="B8" s="198"/>
      <c r="C8" s="178" t="s">
        <v>24</v>
      </c>
      <c r="D8" s="178"/>
      <c r="E8" s="223">
        <v>41.998124102258004</v>
      </c>
      <c r="F8" s="223">
        <v>42.307541030319008</v>
      </c>
      <c r="G8" s="180">
        <v>-0.73135171774522112</v>
      </c>
      <c r="H8" s="223">
        <v>133.09723009914504</v>
      </c>
      <c r="I8" s="223">
        <v>134.36668219155194</v>
      </c>
      <c r="J8" s="180">
        <v>-0.94476701493394488</v>
      </c>
      <c r="L8" s="163"/>
      <c r="M8" s="163"/>
      <c r="N8" s="163"/>
      <c r="O8" s="163"/>
      <c r="P8" s="163"/>
      <c r="Q8" s="163"/>
      <c r="R8" s="163"/>
      <c r="S8" s="163"/>
      <c r="T8" s="163"/>
    </row>
    <row r="9" spans="2:20" ht="23.15" customHeight="1" x14ac:dyDescent="0.25">
      <c r="B9" s="198"/>
      <c r="C9" s="216" t="s">
        <v>25</v>
      </c>
      <c r="D9" s="218"/>
      <c r="E9" s="224">
        <v>105.358988175984</v>
      </c>
      <c r="F9" s="224">
        <v>106.90782889231301</v>
      </c>
      <c r="G9" s="180">
        <v>-1.4487626700277811</v>
      </c>
      <c r="H9" s="224">
        <v>326.57571953164097</v>
      </c>
      <c r="I9" s="224">
        <v>327.12425288081783</v>
      </c>
      <c r="J9" s="180">
        <v>-0.16768348550931789</v>
      </c>
      <c r="L9" s="163"/>
      <c r="M9" s="163"/>
      <c r="N9" s="163"/>
      <c r="O9" s="163"/>
      <c r="P9" s="163"/>
      <c r="Q9" s="163"/>
      <c r="R9" s="163"/>
      <c r="S9" s="163"/>
      <c r="T9" s="163"/>
    </row>
    <row r="10" spans="2:20" ht="23.15" customHeight="1" x14ac:dyDescent="0.25">
      <c r="B10" s="198"/>
      <c r="C10" s="178" t="s">
        <v>38</v>
      </c>
      <c r="D10" s="178"/>
      <c r="E10" s="223">
        <v>19.524725962074001</v>
      </c>
      <c r="F10" s="223">
        <v>19.135026589749</v>
      </c>
      <c r="G10" s="180">
        <v>2.0365760690072454</v>
      </c>
      <c r="H10" s="223">
        <v>61.65924930702198</v>
      </c>
      <c r="I10" s="223">
        <v>60.844862803110985</v>
      </c>
      <c r="J10" s="180">
        <v>1.3384638676009253</v>
      </c>
      <c r="L10" s="163"/>
      <c r="M10" s="163"/>
      <c r="N10" s="163"/>
      <c r="O10" s="163"/>
      <c r="P10" s="163"/>
      <c r="Q10" s="163"/>
      <c r="R10" s="163"/>
      <c r="S10" s="163"/>
      <c r="T10" s="163"/>
    </row>
    <row r="11" spans="2:20" ht="23.15" customHeight="1" x14ac:dyDescent="0.25">
      <c r="B11" s="198"/>
      <c r="C11" s="178" t="s">
        <v>39</v>
      </c>
      <c r="D11" s="178"/>
      <c r="E11" s="223">
        <v>14.243227694620998</v>
      </c>
      <c r="F11" s="223">
        <v>13.833213769556998</v>
      </c>
      <c r="G11" s="180">
        <v>2.9639817029815996</v>
      </c>
      <c r="H11" s="223">
        <v>45.58930538192002</v>
      </c>
      <c r="I11" s="223">
        <v>44.331473061170996</v>
      </c>
      <c r="J11" s="180">
        <v>2.8373348185687375</v>
      </c>
      <c r="L11" s="163"/>
      <c r="M11" s="163"/>
      <c r="N11" s="163"/>
      <c r="O11" s="163"/>
      <c r="P11" s="163"/>
      <c r="Q11" s="163"/>
      <c r="R11" s="163"/>
      <c r="S11" s="163"/>
      <c r="T11" s="163"/>
    </row>
    <row r="12" spans="2:20" ht="23.15" customHeight="1" x14ac:dyDescent="0.25">
      <c r="B12" s="198"/>
      <c r="C12" s="216" t="s">
        <v>40</v>
      </c>
      <c r="D12" s="217"/>
      <c r="E12" s="224">
        <v>139.12694183267899</v>
      </c>
      <c r="F12" s="224">
        <v>139.87606925161901</v>
      </c>
      <c r="G12" s="180">
        <v>-0.53556510627449372</v>
      </c>
      <c r="H12" s="224">
        <v>433.82427422058299</v>
      </c>
      <c r="I12" s="224">
        <v>432.30058874509979</v>
      </c>
      <c r="J12" s="180">
        <v>0.35245972713251472</v>
      </c>
      <c r="L12" s="163"/>
      <c r="M12" s="163"/>
      <c r="N12" s="163"/>
      <c r="O12" s="163"/>
      <c r="P12" s="163"/>
      <c r="Q12" s="163"/>
      <c r="R12" s="163"/>
      <c r="S12" s="163"/>
      <c r="T12" s="163"/>
    </row>
    <row r="13" spans="2:20" ht="23.15" customHeight="1" x14ac:dyDescent="0.25">
      <c r="B13" s="198"/>
      <c r="C13" s="219" t="s">
        <v>29</v>
      </c>
      <c r="D13" s="217"/>
      <c r="E13" s="223">
        <v>1.5720893887999998</v>
      </c>
      <c r="F13" s="223">
        <v>1.61088158</v>
      </c>
      <c r="G13" s="180">
        <v>-2.4081342590061894</v>
      </c>
      <c r="H13" s="223">
        <v>5.2589819463999996</v>
      </c>
      <c r="I13" s="223">
        <v>5.7167248712000012</v>
      </c>
      <c r="J13" s="180">
        <v>-8.0070833407785873</v>
      </c>
      <c r="L13" s="163"/>
      <c r="M13" s="163"/>
      <c r="N13" s="163"/>
      <c r="O13" s="163"/>
      <c r="P13" s="163"/>
      <c r="Q13" s="163"/>
      <c r="R13" s="163"/>
      <c r="S13" s="163"/>
      <c r="T13" s="163"/>
    </row>
    <row r="14" spans="2:20" ht="23.15" customHeight="1" x14ac:dyDescent="0.25">
      <c r="B14" s="198"/>
      <c r="C14" s="199" t="s">
        <v>30</v>
      </c>
      <c r="D14" s="199"/>
      <c r="E14" s="224">
        <v>140.699031221479</v>
      </c>
      <c r="F14" s="224">
        <v>141.48695083161903</v>
      </c>
      <c r="G14" s="180">
        <v>-0.55688500282807807</v>
      </c>
      <c r="H14" s="224">
        <v>439.08325616698301</v>
      </c>
      <c r="I14" s="224">
        <v>438.01731361629982</v>
      </c>
      <c r="J14" s="180">
        <v>0.24335625956943829</v>
      </c>
      <c r="L14" s="163"/>
      <c r="M14" s="163"/>
      <c r="N14" s="163"/>
      <c r="O14" s="163"/>
      <c r="P14" s="163"/>
      <c r="Q14" s="163"/>
      <c r="R14" s="163"/>
      <c r="S14" s="163"/>
      <c r="T14" s="163"/>
    </row>
    <row r="15" spans="2:20" ht="23.15" customHeight="1" x14ac:dyDescent="0.25">
      <c r="B15" s="198"/>
      <c r="C15" s="178" t="s">
        <v>41</v>
      </c>
      <c r="D15" s="178"/>
      <c r="E15" s="223"/>
      <c r="F15" s="223"/>
      <c r="G15" s="180"/>
      <c r="H15" s="223"/>
      <c r="I15" s="223"/>
      <c r="J15" s="180"/>
      <c r="L15" s="163"/>
      <c r="M15" s="163"/>
      <c r="N15" s="163"/>
      <c r="O15" s="163"/>
      <c r="P15" s="163"/>
      <c r="Q15" s="163"/>
      <c r="R15" s="163"/>
      <c r="S15" s="163"/>
      <c r="T15" s="163"/>
    </row>
    <row r="16" spans="2:20" ht="23.15" customHeight="1" x14ac:dyDescent="0.25">
      <c r="B16" s="198"/>
      <c r="C16" s="219" t="s">
        <v>42</v>
      </c>
      <c r="D16" s="217"/>
      <c r="E16" s="350">
        <v>0.29787596972977315</v>
      </c>
      <c r="F16" s="350">
        <v>0.30616551614297183</v>
      </c>
      <c r="G16" s="180">
        <v>-0.82895464131986785</v>
      </c>
      <c r="H16" s="350">
        <v>0.30074915239583128</v>
      </c>
      <c r="I16" s="350">
        <v>0.31092777026111884</v>
      </c>
      <c r="J16" s="180">
        <v>-1.0178617865287565</v>
      </c>
      <c r="L16" s="163"/>
      <c r="M16" s="163"/>
      <c r="N16" s="163"/>
      <c r="O16" s="163"/>
      <c r="P16" s="163"/>
      <c r="Q16" s="163"/>
      <c r="R16" s="163"/>
      <c r="S16" s="163"/>
      <c r="T16" s="163"/>
    </row>
    <row r="17" spans="2:20" ht="23.15" customHeight="1" x14ac:dyDescent="0.25">
      <c r="B17" s="198"/>
      <c r="C17" s="219" t="s">
        <v>43</v>
      </c>
      <c r="D17" s="217"/>
      <c r="E17" s="350">
        <v>0.70212403027022685</v>
      </c>
      <c r="F17" s="350">
        <v>0.69383448385702817</v>
      </c>
      <c r="G17" s="180">
        <v>0.82895464131986785</v>
      </c>
      <c r="H17" s="350">
        <v>0.69925084760416867</v>
      </c>
      <c r="I17" s="350">
        <v>0.68907222973888127</v>
      </c>
      <c r="J17" s="180">
        <v>1.0178617865287398</v>
      </c>
      <c r="L17" s="163"/>
      <c r="M17" s="163"/>
      <c r="N17" s="163"/>
      <c r="O17" s="163"/>
      <c r="P17" s="141"/>
      <c r="Q17" s="163"/>
      <c r="R17" s="163"/>
      <c r="S17" s="163"/>
      <c r="T17" s="163"/>
    </row>
    <row r="18" spans="2:20" ht="23.15" customHeight="1" x14ac:dyDescent="0.25">
      <c r="B18" s="198"/>
      <c r="C18" s="219" t="s">
        <v>44</v>
      </c>
      <c r="D18" s="217"/>
      <c r="E18" s="350">
        <v>0.65385153798622331</v>
      </c>
      <c r="F18" s="350">
        <v>0.66384846370446038</v>
      </c>
      <c r="G18" s="180">
        <v>-0.99969257182370708</v>
      </c>
      <c r="H18" s="350">
        <v>0.65881938522332073</v>
      </c>
      <c r="I18" s="350">
        <v>0.66019818177828216</v>
      </c>
      <c r="J18" s="180">
        <v>-0.13787965549614256</v>
      </c>
      <c r="L18" s="163"/>
      <c r="M18" s="163"/>
      <c r="N18" s="163"/>
      <c r="O18" s="163"/>
      <c r="P18" s="141"/>
      <c r="Q18" s="163"/>
      <c r="R18" s="163"/>
      <c r="S18" s="163"/>
      <c r="T18" s="163"/>
    </row>
    <row r="19" spans="2:20" ht="23.15" customHeight="1" x14ac:dyDescent="0.25">
      <c r="B19" s="198"/>
      <c r="C19" s="178" t="s">
        <v>45</v>
      </c>
      <c r="D19" s="178"/>
      <c r="E19" s="350">
        <v>0.34614846201377664</v>
      </c>
      <c r="F19" s="350">
        <v>0.33615153629553945</v>
      </c>
      <c r="G19" s="180">
        <v>0.99969257182371818</v>
      </c>
      <c r="H19" s="350">
        <v>0.34118061477667871</v>
      </c>
      <c r="I19" s="350">
        <v>0.33980181822171751</v>
      </c>
      <c r="J19" s="180">
        <v>0.13787965549612036</v>
      </c>
      <c r="L19" s="163"/>
      <c r="M19" s="163"/>
      <c r="N19" s="163"/>
      <c r="O19" s="163"/>
      <c r="P19" s="141"/>
      <c r="Q19" s="163"/>
      <c r="R19" s="163"/>
      <c r="S19" s="163"/>
      <c r="T19" s="163"/>
    </row>
    <row r="20" spans="2:20" ht="23.15" customHeight="1" x14ac:dyDescent="0.25">
      <c r="B20" s="173"/>
      <c r="C20" s="220" t="s">
        <v>31</v>
      </c>
      <c r="D20" s="178"/>
      <c r="E20" s="223"/>
      <c r="F20" s="223"/>
      <c r="G20" s="180"/>
      <c r="H20" s="223"/>
      <c r="I20" s="223"/>
      <c r="J20" s="180"/>
      <c r="M20" s="141"/>
      <c r="N20" s="141"/>
      <c r="O20" s="141"/>
      <c r="P20" s="141"/>
    </row>
    <row r="21" spans="2:20" ht="23.15" customHeight="1" x14ac:dyDescent="0.25">
      <c r="B21" s="198"/>
      <c r="C21" s="219" t="s">
        <v>7</v>
      </c>
      <c r="D21" s="219"/>
      <c r="E21" s="226">
        <v>9190.4716596627677</v>
      </c>
      <c r="F21" s="226">
        <v>10636.030306615481</v>
      </c>
      <c r="G21" s="180">
        <v>-13.591148250617469</v>
      </c>
      <c r="H21" s="226">
        <v>31331.316847076563</v>
      </c>
      <c r="I21" s="226">
        <v>29277.198667439647</v>
      </c>
      <c r="J21" s="180">
        <v>7.0161021994272321</v>
      </c>
      <c r="M21" s="141"/>
      <c r="N21" s="141"/>
      <c r="O21" s="141"/>
      <c r="P21" s="141"/>
    </row>
    <row r="22" spans="2:20" ht="23.15" customHeight="1" x14ac:dyDescent="0.25">
      <c r="B22" s="173"/>
      <c r="C22" s="178" t="s">
        <v>8</v>
      </c>
      <c r="D22" s="178"/>
      <c r="E22" s="226">
        <v>1657.0631177643641</v>
      </c>
      <c r="F22" s="226">
        <v>1673.5925103890656</v>
      </c>
      <c r="G22" s="180">
        <v>-0.9876593329674388</v>
      </c>
      <c r="H22" s="226">
        <v>5794.5492909731856</v>
      </c>
      <c r="I22" s="226">
        <v>4783.6381323531668</v>
      </c>
      <c r="J22" s="180">
        <v>21.13268459382256</v>
      </c>
      <c r="M22" s="141"/>
      <c r="N22" s="141"/>
      <c r="O22" s="141"/>
      <c r="P22" s="141"/>
    </row>
    <row r="23" spans="2:20" ht="23.15" customHeight="1" x14ac:dyDescent="0.25">
      <c r="B23" s="192"/>
      <c r="C23" s="186" t="s">
        <v>33</v>
      </c>
      <c r="D23" s="186"/>
      <c r="E23" s="351">
        <v>0.18030229341082238</v>
      </c>
      <c r="F23" s="351">
        <v>0.1573512355778181</v>
      </c>
      <c r="G23" s="368" t="s">
        <v>207</v>
      </c>
      <c r="H23" s="351">
        <v>0.18494432644677872</v>
      </c>
      <c r="I23" s="351">
        <v>0.16339125155690676</v>
      </c>
      <c r="J23" s="368" t="s">
        <v>208</v>
      </c>
      <c r="M23" s="141"/>
      <c r="N23" s="141"/>
      <c r="O23" s="141"/>
      <c r="P23" s="141"/>
    </row>
    <row r="24" spans="2:20" ht="6.65" customHeight="1" x14ac:dyDescent="0.25">
      <c r="B24" s="173"/>
      <c r="C24" s="167"/>
      <c r="D24" s="167"/>
      <c r="E24" s="370"/>
      <c r="F24" s="370"/>
      <c r="G24" s="138"/>
      <c r="H24" s="370"/>
      <c r="I24" s="370"/>
      <c r="J24" s="138"/>
    </row>
    <row r="25" spans="2:20" ht="13" x14ac:dyDescent="0.25">
      <c r="B25" s="191"/>
      <c r="C25" s="375" t="s">
        <v>34</v>
      </c>
      <c r="D25" s="375"/>
      <c r="E25" s="375"/>
      <c r="F25" s="375"/>
      <c r="G25" s="375"/>
      <c r="H25" s="375"/>
      <c r="I25" s="375"/>
      <c r="J25" s="371"/>
    </row>
    <row r="26" spans="2:20" ht="13" x14ac:dyDescent="0.25">
      <c r="B26" s="191"/>
      <c r="C26" s="375" t="s">
        <v>35</v>
      </c>
      <c r="D26" s="375"/>
      <c r="E26" s="375"/>
      <c r="F26" s="375"/>
      <c r="G26" s="375"/>
      <c r="H26" s="375"/>
      <c r="I26" s="375"/>
      <c r="J26" s="371"/>
    </row>
    <row r="27" spans="2:20" ht="14" x14ac:dyDescent="0.25">
      <c r="B27" s="191"/>
      <c r="C27" s="261"/>
      <c r="D27" s="208"/>
      <c r="E27" s="208"/>
      <c r="F27" s="208"/>
      <c r="G27" s="208"/>
      <c r="H27" s="208"/>
      <c r="I27" s="208"/>
      <c r="J27" s="169"/>
      <c r="K27" s="145"/>
    </row>
    <row r="28" spans="2:20" x14ac:dyDescent="0.25">
      <c r="E28" s="168"/>
      <c r="F28" s="168"/>
      <c r="G28" s="151"/>
      <c r="H28" s="168"/>
      <c r="I28" s="168"/>
      <c r="J28" s="151"/>
    </row>
    <row r="29" spans="2:20" x14ac:dyDescent="0.25">
      <c r="E29" s="157"/>
      <c r="F29" s="157"/>
      <c r="G29" s="150"/>
      <c r="H29" s="157"/>
      <c r="I29" s="157"/>
      <c r="J29" s="150"/>
    </row>
    <row r="30" spans="2:20" x14ac:dyDescent="0.25">
      <c r="E30" s="159"/>
      <c r="F30" s="157"/>
      <c r="H30" s="157"/>
      <c r="I30" s="157"/>
    </row>
    <row r="31" spans="2:20" x14ac:dyDescent="0.25">
      <c r="E31" s="153"/>
      <c r="F31" s="153"/>
      <c r="H31" s="153"/>
      <c r="I31" s="153"/>
    </row>
    <row r="32" spans="2:20" x14ac:dyDescent="0.25">
      <c r="F32" s="151"/>
      <c r="I32" s="150"/>
    </row>
  </sheetData>
  <mergeCells count="2">
    <mergeCell ref="Q3:T3"/>
    <mergeCell ref="L3:O3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0"/>
  <sheetViews>
    <sheetView showGridLines="0" zoomScale="116" zoomScaleNormal="55" zoomScalePageLayoutView="80" workbookViewId="0">
      <selection activeCell="T29" sqref="T29"/>
    </sheetView>
  </sheetViews>
  <sheetFormatPr defaultColWidth="11.453125" defaultRowHeight="14" outlineLevelCol="1" x14ac:dyDescent="0.3"/>
  <cols>
    <col min="1" max="1" width="3.453125" style="2" customWidth="1"/>
    <col min="2" max="2" width="1.26953125" style="2" customWidth="1"/>
    <col min="3" max="3" width="5.453125" style="2" customWidth="1"/>
    <col min="4" max="4" width="47.453125" style="2" customWidth="1"/>
    <col min="5" max="6" width="14.26953125" style="6" customWidth="1"/>
    <col min="7" max="7" width="3.81640625" style="6" hidden="1" customWidth="1"/>
    <col min="8" max="8" width="11.1796875" style="6" customWidth="1"/>
    <col min="9" max="9" width="13.453125" style="6" customWidth="1"/>
    <col min="10" max="10" width="1.26953125" style="6" hidden="1" customWidth="1" outlineLevel="1"/>
    <col min="11" max="11" width="16.81640625" style="6" hidden="1" customWidth="1" outlineLevel="1"/>
    <col min="12" max="12" width="16.7265625" style="6" hidden="1" customWidth="1" outlineLevel="1"/>
    <col min="13" max="13" width="2" style="6" hidden="1" customWidth="1" outlineLevel="1"/>
    <col min="14" max="14" width="11.81640625" style="6" hidden="1" customWidth="1" outlineLevel="1"/>
    <col min="15" max="15" width="9.81640625" style="6" hidden="1" customWidth="1" outlineLevel="1"/>
    <col min="16" max="16" width="1.26953125" style="2" hidden="1" customWidth="1" collapsed="1"/>
    <col min="17" max="17" width="2.81640625" style="2" hidden="1" customWidth="1"/>
    <col min="18" max="18" width="1.26953125" style="2" customWidth="1" outlineLevel="1"/>
    <col min="19" max="19" width="16.54296875" style="2" customWidth="1" outlineLevel="1"/>
    <col min="20" max="20" width="14.81640625" style="2" customWidth="1" outlineLevel="1"/>
    <col min="21" max="21" width="1.26953125" style="2" customWidth="1" outlineLevel="1"/>
    <col min="22" max="22" width="11.81640625" style="2" customWidth="1" outlineLevel="1"/>
    <col min="23" max="23" width="11" style="2" customWidth="1" outlineLevel="1"/>
    <col min="24" max="24" width="11.453125" style="2" customWidth="1"/>
    <col min="25" max="25" width="10.54296875" style="2" customWidth="1"/>
    <col min="26" max="37" width="11.453125" style="2"/>
    <col min="38" max="38" width="11.453125" style="2" customWidth="1"/>
    <col min="39" max="16384" width="11.453125" style="2"/>
  </cols>
  <sheetData>
    <row r="1" spans="2:38" ht="23.25" customHeight="1" x14ac:dyDescent="0.3"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2:38" ht="21.75" customHeight="1" x14ac:dyDescent="0.3">
      <c r="B2" s="401" t="s">
        <v>53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</row>
    <row r="3" spans="2:38" ht="21.75" customHeight="1" x14ac:dyDescent="0.3">
      <c r="B3" s="402" t="s">
        <v>54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</row>
    <row r="4" spans="2:38" ht="15" hidden="1" customHeight="1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80"/>
      <c r="S4" s="80"/>
      <c r="T4" s="80"/>
      <c r="U4" s="80"/>
      <c r="V4" s="80"/>
      <c r="W4" s="80"/>
      <c r="Y4" s="393"/>
      <c r="Z4" s="393"/>
      <c r="AA4" s="393"/>
      <c r="AB4" s="393"/>
      <c r="AD4" s="393"/>
      <c r="AE4" s="393"/>
      <c r="AF4" s="393"/>
      <c r="AG4" s="393"/>
      <c r="AL4" s="2">
        <v>20</v>
      </c>
    </row>
    <row r="5" spans="2:38" ht="6" hidden="1" customHeight="1" x14ac:dyDescent="0.3"/>
    <row r="6" spans="2:38" ht="15.5" x14ac:dyDescent="0.3">
      <c r="B6" s="31"/>
      <c r="C6" s="31"/>
      <c r="D6" s="31"/>
      <c r="E6" s="286"/>
      <c r="F6" s="286"/>
      <c r="G6" s="286"/>
      <c r="H6" s="396" t="s">
        <v>55</v>
      </c>
      <c r="I6" s="396"/>
      <c r="J6" s="69"/>
      <c r="K6" s="69"/>
      <c r="L6" s="69"/>
      <c r="M6" s="69"/>
      <c r="N6" s="397" t="s">
        <v>55</v>
      </c>
      <c r="O6" s="398"/>
      <c r="P6" s="81"/>
      <c r="R6" s="286"/>
      <c r="S6" s="286"/>
      <c r="T6" s="286"/>
      <c r="U6" s="286"/>
      <c r="V6" s="396" t="s">
        <v>55</v>
      </c>
      <c r="W6" s="396"/>
    </row>
    <row r="7" spans="2:38" ht="16" thickBot="1" x14ac:dyDescent="0.4">
      <c r="B7" s="31"/>
      <c r="C7" s="310"/>
      <c r="D7" s="311"/>
      <c r="E7" s="215" t="str">
        <f>SUD!E5</f>
        <v>3T25</v>
      </c>
      <c r="F7" s="215" t="str">
        <f>SUD!F5</f>
        <v>3T24</v>
      </c>
      <c r="G7" s="215"/>
      <c r="H7" s="309" t="s">
        <v>56</v>
      </c>
      <c r="I7" s="309" t="s">
        <v>57</v>
      </c>
      <c r="J7" s="30"/>
      <c r="K7" s="30" t="s">
        <v>58</v>
      </c>
      <c r="L7" s="30" t="s">
        <v>59</v>
      </c>
      <c r="M7" s="69"/>
      <c r="N7" s="82" t="s">
        <v>56</v>
      </c>
      <c r="O7" s="83" t="s">
        <v>57</v>
      </c>
      <c r="P7" s="81"/>
      <c r="R7" s="215"/>
      <c r="S7" s="215" t="str">
        <f>SUD!H5</f>
        <v>Ene-Sep'25</v>
      </c>
      <c r="T7" s="215" t="str">
        <f>SUD!I5</f>
        <v>Ene-Sep'24</v>
      </c>
      <c r="U7" s="215"/>
      <c r="V7" s="309" t="s">
        <v>56</v>
      </c>
      <c r="W7" s="309" t="s">
        <v>57</v>
      </c>
      <c r="Y7" s="74"/>
      <c r="Z7" s="74"/>
      <c r="AA7" s="74"/>
      <c r="AB7" s="74"/>
      <c r="AD7" s="74"/>
      <c r="AE7" s="74"/>
      <c r="AF7" s="74"/>
      <c r="AG7" s="74"/>
    </row>
    <row r="8" spans="2:38" ht="9" customHeight="1" x14ac:dyDescent="0.35">
      <c r="D8" s="84"/>
      <c r="E8" s="242"/>
      <c r="F8" s="242"/>
      <c r="G8" s="242"/>
      <c r="H8" s="312"/>
      <c r="I8" s="312"/>
      <c r="J8" s="85"/>
      <c r="K8" s="85"/>
      <c r="L8" s="85"/>
      <c r="M8" s="3"/>
      <c r="N8" s="86"/>
      <c r="O8" s="87"/>
      <c r="P8" s="81"/>
      <c r="R8" s="85"/>
      <c r="S8" s="242"/>
      <c r="T8" s="242"/>
      <c r="U8" s="242"/>
      <c r="V8" s="312"/>
      <c r="W8" s="312"/>
    </row>
    <row r="9" spans="2:38" ht="15.5" x14ac:dyDescent="0.3">
      <c r="B9" s="241"/>
      <c r="C9" s="243" t="s">
        <v>7</v>
      </c>
      <c r="D9" s="243"/>
      <c r="E9" s="262">
        <v>62920.297136897258</v>
      </c>
      <c r="F9" s="262">
        <v>62612.728894227912</v>
      </c>
      <c r="G9" s="230">
        <f>[1]PL!G9</f>
        <v>0</v>
      </c>
      <c r="H9" s="313">
        <v>307.56824266934564</v>
      </c>
      <c r="I9" s="314">
        <v>0.49122318752297112</v>
      </c>
      <c r="J9" s="3">
        <f>[1]PL!J9</f>
        <v>0</v>
      </c>
      <c r="K9" s="89">
        <f>[1]PL!K9</f>
        <v>118804.16963799253</v>
      </c>
      <c r="L9" s="90">
        <f>[1]PL!L9</f>
        <v>100594.24119323617</v>
      </c>
      <c r="M9" s="3">
        <f>[1]PL!M9</f>
        <v>0</v>
      </c>
      <c r="N9" s="88">
        <f>[1]PL!N9</f>
        <v>18209.928444756355</v>
      </c>
      <c r="O9" s="91">
        <f>[1]PL!O9</f>
        <v>18.102356783800431</v>
      </c>
      <c r="P9" s="1">
        <f>[1]PL!P9</f>
        <v>0</v>
      </c>
      <c r="Q9" s="31">
        <f>[1]PL!Q9</f>
        <v>0</v>
      </c>
      <c r="R9" s="3">
        <f>[1]PL!R9</f>
        <v>0</v>
      </c>
      <c r="S9" s="262">
        <v>183385.81665619192</v>
      </c>
      <c r="T9" s="262">
        <v>172057.41520148021</v>
      </c>
      <c r="U9" s="230">
        <f>[1]PL!U9</f>
        <v>0</v>
      </c>
      <c r="V9" s="313">
        <v>11328.401454711711</v>
      </c>
      <c r="W9" s="314">
        <v>6.584082087625287</v>
      </c>
      <c r="Y9" s="92"/>
      <c r="Z9" s="92"/>
      <c r="AA9" s="92"/>
      <c r="AB9" s="92"/>
      <c r="AD9" s="93"/>
      <c r="AE9" s="93"/>
      <c r="AF9" s="93"/>
      <c r="AG9" s="93"/>
    </row>
    <row r="10" spans="2:38" ht="15.5" x14ac:dyDescent="0.3">
      <c r="B10" s="241"/>
      <c r="C10" s="244"/>
      <c r="D10" s="243"/>
      <c r="E10" s="262"/>
      <c r="F10" s="262"/>
      <c r="G10" s="230"/>
      <c r="H10" s="313"/>
      <c r="I10" s="314"/>
      <c r="J10" s="3"/>
      <c r="K10" s="94"/>
      <c r="L10" s="94"/>
      <c r="M10" s="3"/>
      <c r="N10" s="88"/>
      <c r="O10" s="91"/>
      <c r="P10" s="1"/>
      <c r="Q10" s="31"/>
      <c r="R10" s="3"/>
      <c r="S10" s="262"/>
      <c r="T10" s="262"/>
      <c r="U10" s="230"/>
      <c r="V10" s="313"/>
      <c r="W10" s="314"/>
      <c r="X10" s="95"/>
      <c r="Y10" s="95"/>
      <c r="Z10" s="95"/>
      <c r="AA10" s="95"/>
      <c r="AB10" s="95"/>
      <c r="AD10" s="14"/>
      <c r="AE10" s="14"/>
      <c r="AF10" s="14"/>
      <c r="AG10" s="14"/>
    </row>
    <row r="11" spans="2:38" ht="15.5" x14ac:dyDescent="0.3">
      <c r="B11" s="241"/>
      <c r="C11" s="244" t="s">
        <v>60</v>
      </c>
      <c r="D11" s="245"/>
      <c r="E11" s="263">
        <v>33392.226971648481</v>
      </c>
      <c r="F11" s="263">
        <v>33446.318932886177</v>
      </c>
      <c r="G11" s="230">
        <f>[1]PL!G11</f>
        <v>0</v>
      </c>
      <c r="H11" s="313">
        <v>-54.091961237696523</v>
      </c>
      <c r="I11" s="314">
        <v>-0.16172769668985065</v>
      </c>
      <c r="J11" s="3">
        <f>[1]PL!J11</f>
        <v>0</v>
      </c>
      <c r="K11" s="96">
        <f>[1]PL!K11</f>
        <v>66669.382111603394</v>
      </c>
      <c r="L11" s="97">
        <f>[1]PL!L11</f>
        <v>55602.561420219834</v>
      </c>
      <c r="M11" s="3">
        <f>[1]PL!M11</f>
        <v>0</v>
      </c>
      <c r="N11" s="88">
        <f>[1]PL!N11</f>
        <v>11066.82069138356</v>
      </c>
      <c r="O11" s="91">
        <f>[1]PL!O11</f>
        <v>19.903436835841724</v>
      </c>
      <c r="P11" s="1">
        <f>[1]PL!P11</f>
        <v>0</v>
      </c>
      <c r="Q11" s="31">
        <f>[1]PL!Q11</f>
        <v>0</v>
      </c>
      <c r="R11" s="3">
        <f>[1]PL!R11</f>
        <v>0</v>
      </c>
      <c r="S11" s="263">
        <v>97717.44444522413</v>
      </c>
      <c r="T11" s="263">
        <v>91632.405803559363</v>
      </c>
      <c r="U11" s="230">
        <f>[1]PL!U11</f>
        <v>0</v>
      </c>
      <c r="V11" s="313">
        <v>6085.0386416647671</v>
      </c>
      <c r="W11" s="314">
        <v>6.6407059689230552</v>
      </c>
      <c r="Z11" s="95"/>
      <c r="AA11" s="95"/>
      <c r="AB11" s="95"/>
      <c r="AD11" s="95"/>
      <c r="AE11" s="95"/>
      <c r="AF11" s="95"/>
      <c r="AG11" s="95"/>
    </row>
    <row r="12" spans="2:38" ht="15.5" x14ac:dyDescent="0.3">
      <c r="B12" s="241"/>
      <c r="C12" s="245"/>
      <c r="D12" s="243" t="s">
        <v>61</v>
      </c>
      <c r="E12" s="262">
        <v>29528.070165248777</v>
      </c>
      <c r="F12" s="262">
        <v>29166.409961341735</v>
      </c>
      <c r="G12" s="230">
        <f>[1]PL!G12</f>
        <v>0</v>
      </c>
      <c r="H12" s="313">
        <v>361.66020390704216</v>
      </c>
      <c r="I12" s="314">
        <v>1.2399887555115674</v>
      </c>
      <c r="J12" s="3">
        <f>[1]PL!J12</f>
        <v>0</v>
      </c>
      <c r="K12" s="89">
        <f>[1]PL!K12</f>
        <v>52134.787526389133</v>
      </c>
      <c r="L12" s="90">
        <f>[1]PL!L12</f>
        <v>44991.679773016338</v>
      </c>
      <c r="M12" s="3">
        <f>[1]PL!M12</f>
        <v>0</v>
      </c>
      <c r="N12" s="88">
        <f>[1]PL!N12</f>
        <v>7143.1077533727948</v>
      </c>
      <c r="O12" s="91">
        <f>[1]PL!O12</f>
        <v>15.876508255326049</v>
      </c>
      <c r="P12" s="1">
        <f>[1]PL!P12</f>
        <v>0</v>
      </c>
      <c r="Q12" s="31">
        <f>[1]PL!Q12</f>
        <v>0</v>
      </c>
      <c r="R12" s="3">
        <f>[1]PL!R12</f>
        <v>0</v>
      </c>
      <c r="S12" s="262">
        <v>85668.372210967791</v>
      </c>
      <c r="T12" s="262">
        <v>80425.009397920847</v>
      </c>
      <c r="U12" s="230">
        <f>[1]PL!U12</f>
        <v>0</v>
      </c>
      <c r="V12" s="313">
        <v>5243.3628130469442</v>
      </c>
      <c r="W12" s="314">
        <v>6.5195675478310733</v>
      </c>
      <c r="Y12" s="92"/>
      <c r="Z12" s="92"/>
      <c r="AA12" s="92"/>
      <c r="AB12" s="92"/>
      <c r="AC12" s="92"/>
      <c r="AD12" s="92"/>
      <c r="AE12" s="92"/>
      <c r="AF12" s="92"/>
      <c r="AG12" s="92"/>
    </row>
    <row r="13" spans="2:38" ht="15.5" x14ac:dyDescent="0.3">
      <c r="B13" s="241"/>
      <c r="C13" s="243"/>
      <c r="D13" s="246"/>
      <c r="E13" s="264">
        <v>0.46929324095536007</v>
      </c>
      <c r="F13" s="264">
        <v>0.46582237312500369</v>
      </c>
      <c r="G13" s="230">
        <f>[1]PL!G13</f>
        <v>0</v>
      </c>
      <c r="H13" s="313"/>
      <c r="I13" s="314"/>
      <c r="J13" s="3">
        <f>[1]PL!J13</f>
        <v>0</v>
      </c>
      <c r="K13" s="98">
        <f>[1]PL!K13</f>
        <v>0.43882961082299327</v>
      </c>
      <c r="L13" s="99">
        <f>[1]PL!L13</f>
        <v>0.44725900050868439</v>
      </c>
      <c r="M13" s="3">
        <f>[1]PL!M13</f>
        <v>0</v>
      </c>
      <c r="N13" s="88">
        <f>[1]PL!N13</f>
        <v>0</v>
      </c>
      <c r="O13" s="91">
        <f>[1]PL!O13</f>
        <v>0</v>
      </c>
      <c r="P13" s="1">
        <f>[1]PL!P13</f>
        <v>0</v>
      </c>
      <c r="Q13" s="31">
        <f>[1]PL!Q13</f>
        <v>0</v>
      </c>
      <c r="R13" s="3">
        <f>[1]PL!R13</f>
        <v>0</v>
      </c>
      <c r="S13" s="264">
        <v>0.46714829845089467</v>
      </c>
      <c r="T13" s="264">
        <v>0.46743123104425754</v>
      </c>
      <c r="U13" s="230">
        <f>[1]PL!U13</f>
        <v>0</v>
      </c>
      <c r="V13" s="313"/>
      <c r="W13" s="314"/>
      <c r="Y13" s="95"/>
      <c r="Z13" s="95"/>
      <c r="AA13" s="95"/>
      <c r="AB13" s="95"/>
      <c r="AD13" s="14"/>
      <c r="AE13" s="14"/>
      <c r="AF13" s="14"/>
      <c r="AG13" s="14"/>
    </row>
    <row r="14" spans="2:38" ht="13" customHeight="1" x14ac:dyDescent="0.3">
      <c r="B14" s="241"/>
      <c r="C14" s="243"/>
      <c r="D14" s="245"/>
      <c r="E14" s="265"/>
      <c r="F14" s="265"/>
      <c r="G14" s="230"/>
      <c r="H14" s="313"/>
      <c r="I14" s="314"/>
      <c r="J14" s="3"/>
      <c r="K14" s="100"/>
      <c r="L14" s="100"/>
      <c r="M14" s="3"/>
      <c r="N14" s="88"/>
      <c r="O14" s="91"/>
      <c r="P14" s="1"/>
      <c r="Q14" s="31"/>
      <c r="R14" s="3"/>
      <c r="S14" s="265"/>
      <c r="T14" s="265"/>
      <c r="U14" s="230"/>
      <c r="V14" s="313"/>
      <c r="W14" s="314"/>
      <c r="Y14" s="95"/>
      <c r="Z14" s="101"/>
      <c r="AA14" s="95"/>
      <c r="AB14" s="95"/>
      <c r="AD14" s="14"/>
      <c r="AE14" s="14"/>
      <c r="AF14" s="14"/>
      <c r="AG14" s="14"/>
    </row>
    <row r="15" spans="2:38" ht="15.5" x14ac:dyDescent="0.3">
      <c r="B15" s="241"/>
      <c r="C15" s="244" t="s">
        <v>62</v>
      </c>
      <c r="D15" s="245"/>
      <c r="E15" s="263">
        <v>16537.427227341836</v>
      </c>
      <c r="F15" s="263">
        <v>16337.939791756906</v>
      </c>
      <c r="G15" s="230">
        <f>[1]PL!G15</f>
        <v>0</v>
      </c>
      <c r="H15" s="313">
        <v>199.4874355849297</v>
      </c>
      <c r="I15" s="314">
        <v>1.2210072881133849</v>
      </c>
      <c r="J15" s="3">
        <f>[1]PL!J15</f>
        <v>0</v>
      </c>
      <c r="K15" s="96">
        <f>[1]PL!K15</f>
        <v>31887.562888476401</v>
      </c>
      <c r="L15" s="97">
        <f>[1]PL!L15</f>
        <v>25937.859458887899</v>
      </c>
      <c r="M15" s="3">
        <f>[1]PL!M15</f>
        <v>0</v>
      </c>
      <c r="N15" s="88">
        <f>[1]PL!N15</f>
        <v>5949.7034295885023</v>
      </c>
      <c r="O15" s="91">
        <f>[1]PL!O15</f>
        <v>22.938297738172729</v>
      </c>
      <c r="P15" s="1">
        <f>[1]PL!P15</f>
        <v>0</v>
      </c>
      <c r="Q15" s="31">
        <f>[1]PL!Q15</f>
        <v>0</v>
      </c>
      <c r="R15" s="3">
        <f>[1]PL!R15</f>
        <v>0</v>
      </c>
      <c r="S15" s="263">
        <v>48592.94231737034</v>
      </c>
      <c r="T15" s="263">
        <v>45334.720153223447</v>
      </c>
      <c r="U15" s="230">
        <f>[1]PL!U15</f>
        <v>0</v>
      </c>
      <c r="V15" s="313">
        <v>3258.2221641468932</v>
      </c>
      <c r="W15" s="314">
        <v>7.1870349108468456</v>
      </c>
      <c r="Y15" s="95"/>
      <c r="Z15" s="95"/>
      <c r="AA15" s="95"/>
      <c r="AB15" s="95"/>
      <c r="AD15" s="95"/>
      <c r="AE15" s="95"/>
      <c r="AF15" s="95"/>
      <c r="AG15" s="95"/>
    </row>
    <row r="16" spans="2:38" ht="15.5" x14ac:dyDescent="0.3">
      <c r="B16" s="241"/>
      <c r="C16" s="244" t="s">
        <v>63</v>
      </c>
      <c r="D16" s="245"/>
      <c r="E16" s="263">
        <v>2854.7575042211633</v>
      </c>
      <c r="F16" s="263">
        <v>2857.7427297119402</v>
      </c>
      <c r="G16" s="230">
        <f>[1]PL!G16</f>
        <v>0</v>
      </c>
      <c r="H16" s="313">
        <v>-2.9852254907768838</v>
      </c>
      <c r="I16" s="314">
        <v>-0.10446096003462468</v>
      </c>
      <c r="J16" s="3">
        <f>[1]PL!J16</f>
        <v>0</v>
      </c>
      <c r="K16" s="96">
        <f>[1]PL!K16</f>
        <v>5867.4301582320904</v>
      </c>
      <c r="L16" s="97">
        <f>[1]PL!L16</f>
        <v>5157.1909526955396</v>
      </c>
      <c r="M16" s="3">
        <f>[1]PL!M16</f>
        <v>0</v>
      </c>
      <c r="N16" s="88">
        <f>[1]PL!N16</f>
        <v>710.2392055365508</v>
      </c>
      <c r="O16" s="91">
        <f>[1]PL!O16</f>
        <v>13.77182291777126</v>
      </c>
      <c r="P16" s="1">
        <f>[1]PL!P16</f>
        <v>0</v>
      </c>
      <c r="Q16" s="31">
        <f>[1]PL!Q16</f>
        <v>0</v>
      </c>
      <c r="R16" s="3">
        <f>[1]PL!R16</f>
        <v>0</v>
      </c>
      <c r="S16" s="263">
        <v>8702.0932934232915</v>
      </c>
      <c r="T16" s="263">
        <v>8142.5222156083419</v>
      </c>
      <c r="U16" s="230">
        <f>[1]PL!U16</f>
        <v>0</v>
      </c>
      <c r="V16" s="313">
        <v>559.5710778149496</v>
      </c>
      <c r="W16" s="314">
        <v>6.8722081806827928</v>
      </c>
      <c r="Y16" s="95"/>
      <c r="Z16" s="95"/>
      <c r="AA16" s="95"/>
      <c r="AB16" s="95"/>
      <c r="AD16" s="95"/>
      <c r="AE16" s="95"/>
      <c r="AF16" s="95"/>
      <c r="AG16" s="95"/>
    </row>
    <row r="17" spans="2:33" ht="15.5" x14ac:dyDescent="0.3">
      <c r="B17" s="241"/>
      <c r="C17" s="245"/>
      <c r="D17" s="243" t="s">
        <v>64</v>
      </c>
      <c r="E17" s="262">
        <v>19392.184731563</v>
      </c>
      <c r="F17" s="262">
        <v>19195.682521468847</v>
      </c>
      <c r="G17" s="230">
        <f>[1]PL!G17</f>
        <v>0</v>
      </c>
      <c r="H17" s="313">
        <v>196.50221009415327</v>
      </c>
      <c r="I17" s="314">
        <v>1.0236792042918053</v>
      </c>
      <c r="J17" s="3">
        <f>[1]PL!J17</f>
        <v>0</v>
      </c>
      <c r="K17" s="96">
        <f>[1]PL!K17</f>
        <v>37754.993046708492</v>
      </c>
      <c r="L17" s="97">
        <f>[1]PL!L17</f>
        <v>31095.050411583437</v>
      </c>
      <c r="M17" s="3">
        <f>[1]PL!M17</f>
        <v>0</v>
      </c>
      <c r="N17" s="88">
        <f>[1]PL!N17</f>
        <v>6659.9426351250549</v>
      </c>
      <c r="O17" s="91">
        <f>[1]PL!O17</f>
        <v>21.418015237062015</v>
      </c>
      <c r="P17" s="1">
        <f>[1]PL!P17</f>
        <v>0</v>
      </c>
      <c r="Q17" s="31">
        <f>[1]PL!Q17</f>
        <v>0</v>
      </c>
      <c r="R17" s="3">
        <f>[1]PL!R17</f>
        <v>0</v>
      </c>
      <c r="S17" s="262">
        <v>57295.035610793631</v>
      </c>
      <c r="T17" s="262">
        <v>53477.242368831787</v>
      </c>
      <c r="U17" s="230">
        <f>[1]PL!U17</f>
        <v>0</v>
      </c>
      <c r="V17" s="313">
        <v>3817.7932419618446</v>
      </c>
      <c r="W17" s="314">
        <v>7.1390989378819825</v>
      </c>
      <c r="Y17" s="95"/>
      <c r="Z17" s="95"/>
      <c r="AA17" s="95"/>
      <c r="AB17" s="95"/>
      <c r="AD17" s="95"/>
      <c r="AE17" s="95"/>
      <c r="AF17" s="95"/>
      <c r="AG17" s="95"/>
    </row>
    <row r="18" spans="2:33" ht="15.5" x14ac:dyDescent="0.3">
      <c r="B18" s="241"/>
      <c r="C18" s="244"/>
      <c r="D18" s="245"/>
      <c r="E18" s="264">
        <v>0.30820237052236005</v>
      </c>
      <c r="F18" s="264">
        <v>0.30657795723767667</v>
      </c>
      <c r="G18" s="230">
        <f>[1]PL!G18</f>
        <v>0</v>
      </c>
      <c r="H18" s="313"/>
      <c r="I18" s="314"/>
      <c r="J18" s="3">
        <f>[1]PL!J18</f>
        <v>0</v>
      </c>
      <c r="K18" s="98">
        <f>[1]PL!K18</f>
        <v>0.31779181792820493</v>
      </c>
      <c r="L18" s="99">
        <f>[1]PL!L18</f>
        <v>0.30911362363031802</v>
      </c>
      <c r="M18" s="3">
        <f>[1]PL!M18</f>
        <v>0</v>
      </c>
      <c r="N18" s="88">
        <f>[1]PL!N18</f>
        <v>0</v>
      </c>
      <c r="O18" s="91">
        <f>[1]PL!O18</f>
        <v>0</v>
      </c>
      <c r="P18" s="1">
        <f>[1]PL!P18</f>
        <v>0</v>
      </c>
      <c r="Q18" s="31">
        <f>[1]PL!Q18</f>
        <v>0</v>
      </c>
      <c r="R18" s="3">
        <f>[1]PL!R18</f>
        <v>0</v>
      </c>
      <c r="S18" s="264">
        <v>0.31242893619308204</v>
      </c>
      <c r="T18" s="264">
        <v>0.31081044839717969</v>
      </c>
      <c r="U18" s="230">
        <f>[1]PL!U18</f>
        <v>0</v>
      </c>
      <c r="V18" s="313"/>
      <c r="W18" s="314"/>
      <c r="Y18" s="95"/>
      <c r="Z18" s="95"/>
      <c r="AA18" s="95"/>
      <c r="AB18" s="95"/>
      <c r="AD18" s="14"/>
      <c r="AE18" s="14"/>
      <c r="AF18" s="14"/>
      <c r="AG18" s="14"/>
    </row>
    <row r="19" spans="2:33" ht="15.5" x14ac:dyDescent="0.3">
      <c r="B19" s="241"/>
      <c r="C19" s="244"/>
      <c r="D19" s="245"/>
      <c r="E19" s="265"/>
      <c r="F19" s="265"/>
      <c r="G19" s="230"/>
      <c r="H19" s="313"/>
      <c r="I19" s="314"/>
      <c r="J19" s="3"/>
      <c r="K19" s="100"/>
      <c r="L19" s="100"/>
      <c r="M19" s="3"/>
      <c r="N19" s="88"/>
      <c r="O19" s="91"/>
      <c r="P19" s="1"/>
      <c r="Q19" s="31"/>
      <c r="R19" s="3"/>
      <c r="S19" s="265"/>
      <c r="T19" s="265"/>
      <c r="U19" s="230">
        <f>[1]PL!U19</f>
        <v>0</v>
      </c>
      <c r="V19" s="313"/>
      <c r="W19" s="314"/>
      <c r="Y19" s="95"/>
      <c r="Z19" s="95"/>
      <c r="AA19" s="95"/>
      <c r="AB19" s="95"/>
      <c r="AD19" s="14"/>
      <c r="AE19" s="14"/>
      <c r="AF19" s="14"/>
      <c r="AG19" s="14"/>
    </row>
    <row r="20" spans="2:33" ht="15.5" x14ac:dyDescent="0.3">
      <c r="B20" s="241"/>
      <c r="C20" s="244" t="s">
        <v>65</v>
      </c>
      <c r="D20" s="245"/>
      <c r="E20" s="263">
        <v>43.684763437683017</v>
      </c>
      <c r="F20" s="263">
        <v>20.523189619583672</v>
      </c>
      <c r="G20" s="230">
        <f>[1]PL!G20</f>
        <v>0</v>
      </c>
      <c r="H20" s="313">
        <v>23.161573818099345</v>
      </c>
      <c r="I20" s="314">
        <v>112.85562452728142</v>
      </c>
      <c r="J20" s="3">
        <f>[1]PL!J20</f>
        <v>0</v>
      </c>
      <c r="K20" s="327">
        <f>[1]PL!K20</f>
        <v>443.99310360518899</v>
      </c>
      <c r="L20" s="328">
        <f>[1]PL!L20</f>
        <v>-3109.9103462135899</v>
      </c>
      <c r="M20" s="3">
        <f>[1]PL!M20</f>
        <v>0</v>
      </c>
      <c r="N20" s="88">
        <f>[1]PL!N20</f>
        <v>3553.9034498187789</v>
      </c>
      <c r="O20" s="91">
        <f>[1]PL!O20</f>
        <v>-114.27671714542396</v>
      </c>
      <c r="P20" s="1">
        <f>[1]PL!P20</f>
        <v>0</v>
      </c>
      <c r="Q20" s="31">
        <f>[1]PL!Q20</f>
        <v>0</v>
      </c>
      <c r="R20" s="3">
        <f>[1]PL!R20</f>
        <v>0</v>
      </c>
      <c r="S20" s="263">
        <v>151.707264277669</v>
      </c>
      <c r="T20" s="263">
        <v>83.462786140405726</v>
      </c>
      <c r="U20" s="230">
        <f>[1]PL!U20</f>
        <v>0</v>
      </c>
      <c r="V20" s="313">
        <v>68.244478137263272</v>
      </c>
      <c r="W20" s="314">
        <v>81.766355154330256</v>
      </c>
      <c r="Y20" s="95"/>
      <c r="Z20" s="95"/>
      <c r="AA20" s="95"/>
      <c r="AB20" s="95"/>
      <c r="AD20" s="95"/>
      <c r="AE20" s="95"/>
      <c r="AF20" s="95"/>
      <c r="AG20" s="95"/>
    </row>
    <row r="21" spans="2:33" ht="42.65" customHeight="1" x14ac:dyDescent="0.3">
      <c r="B21" s="241"/>
      <c r="C21" s="245"/>
      <c r="D21" s="289" t="s">
        <v>66</v>
      </c>
      <c r="E21" s="262">
        <v>10092.200670248094</v>
      </c>
      <c r="F21" s="262">
        <v>9950.2042502533041</v>
      </c>
      <c r="G21" s="230">
        <f>[1]PL!G21</f>
        <v>0</v>
      </c>
      <c r="H21" s="313">
        <v>141.9964199947899</v>
      </c>
      <c r="I21" s="314">
        <v>1.4270704040188376</v>
      </c>
      <c r="J21" s="3">
        <f>[1]PL!J21</f>
        <v>0</v>
      </c>
      <c r="K21" s="329">
        <f>[1]PL!K21</f>
        <v>13935.801376075451</v>
      </c>
      <c r="L21" s="329">
        <f>[1]PL!L21</f>
        <v>17006.539707646491</v>
      </c>
      <c r="M21" s="3">
        <f>[1]PL!M21</f>
        <v>0</v>
      </c>
      <c r="N21" s="330">
        <f>[1]PL!N21</f>
        <v>-3070.7383315710395</v>
      </c>
      <c r="O21" s="91">
        <f>[1]PL!O21</f>
        <v>-18.056220632527452</v>
      </c>
      <c r="P21" s="1">
        <f>[1]PL!P21</f>
        <v>0</v>
      </c>
      <c r="Q21" s="31">
        <f>[1]PL!Q21</f>
        <v>0</v>
      </c>
      <c r="R21" s="3">
        <f>[1]PL!R21</f>
        <v>0</v>
      </c>
      <c r="S21" s="262">
        <v>28221.62933589649</v>
      </c>
      <c r="T21" s="262">
        <v>26864.304242948656</v>
      </c>
      <c r="U21" s="230">
        <f>[1]PL!U21</f>
        <v>0</v>
      </c>
      <c r="V21" s="313">
        <v>1357.3250929478345</v>
      </c>
      <c r="W21" s="314">
        <v>5.0525227851531129</v>
      </c>
      <c r="Y21" s="92"/>
      <c r="Z21" s="92"/>
      <c r="AA21" s="92"/>
      <c r="AB21" s="92"/>
      <c r="AC21" s="92"/>
      <c r="AD21" s="92"/>
      <c r="AE21" s="92"/>
      <c r="AF21" s="92"/>
      <c r="AG21" s="92"/>
    </row>
    <row r="22" spans="2:33" ht="15.5" x14ac:dyDescent="0.3">
      <c r="B22" s="205"/>
      <c r="C22" s="243"/>
      <c r="D22" s="245"/>
      <c r="E22" s="265"/>
      <c r="F22" s="265"/>
      <c r="G22" s="230"/>
      <c r="H22" s="313"/>
      <c r="I22" s="314"/>
      <c r="J22" s="3"/>
      <c r="K22" s="100"/>
      <c r="L22" s="100"/>
      <c r="M22" s="3"/>
      <c r="N22" s="88"/>
      <c r="O22" s="91"/>
      <c r="P22" s="1"/>
      <c r="Q22" s="31"/>
      <c r="R22" s="3"/>
      <c r="S22" s="265"/>
      <c r="T22" s="265"/>
      <c r="U22" s="230"/>
      <c r="V22" s="313"/>
      <c r="W22" s="314"/>
      <c r="Y22" s="95"/>
      <c r="Z22" s="95"/>
      <c r="AA22" s="95"/>
      <c r="AB22" s="95"/>
      <c r="AD22" s="14"/>
      <c r="AE22" s="14"/>
      <c r="AF22" s="14"/>
      <c r="AG22" s="14"/>
    </row>
    <row r="23" spans="2:33" ht="16" x14ac:dyDescent="0.3">
      <c r="B23" s="241"/>
      <c r="C23" s="244" t="s">
        <v>67</v>
      </c>
      <c r="D23" s="245"/>
      <c r="E23" s="263">
        <v>187.95543378359548</v>
      </c>
      <c r="F23" s="263">
        <v>315.48855335543158</v>
      </c>
      <c r="G23" s="230">
        <f>[1]PL!G23</f>
        <v>0</v>
      </c>
      <c r="H23" s="313">
        <v>-127.5331195718361</v>
      </c>
      <c r="I23" s="314">
        <v>-40.424008483171939</v>
      </c>
      <c r="J23" s="3">
        <f>[1]PL!J23</f>
        <v>0</v>
      </c>
      <c r="K23" s="96">
        <f>[1]PL!K23</f>
        <v>522.96323069423954</v>
      </c>
      <c r="L23" s="97">
        <f>[1]PL!L23</f>
        <v>536.73851516550894</v>
      </c>
      <c r="M23" s="3">
        <f>[1]PL!M23</f>
        <v>0</v>
      </c>
      <c r="N23" s="88">
        <f>[1]PL!N23</f>
        <v>-13.775284471269401</v>
      </c>
      <c r="O23" s="91">
        <f>[1]PL!O23</f>
        <v>-2.5664795951938824</v>
      </c>
      <c r="P23" s="1">
        <f>[1]PL!P23</f>
        <v>0</v>
      </c>
      <c r="Q23" s="31">
        <f>[1]PL!Q23</f>
        <v>0</v>
      </c>
      <c r="R23" s="3">
        <f>[1]PL!R23</f>
        <v>0</v>
      </c>
      <c r="S23" s="263">
        <v>792.92940297755126</v>
      </c>
      <c r="T23" s="263">
        <v>847.15010309118964</v>
      </c>
      <c r="U23" s="230">
        <f>[1]PL!U23</f>
        <v>0</v>
      </c>
      <c r="V23" s="313">
        <v>-54.220700113638372</v>
      </c>
      <c r="W23" s="314">
        <v>-6.4003651673759983</v>
      </c>
      <c r="Y23" s="95"/>
      <c r="Z23" s="95"/>
      <c r="AA23" s="95"/>
      <c r="AB23" s="95"/>
      <c r="AD23" s="95"/>
      <c r="AE23" s="95"/>
      <c r="AF23" s="95"/>
      <c r="AG23" s="95"/>
    </row>
    <row r="24" spans="2:33" ht="15.5" x14ac:dyDescent="0.3">
      <c r="B24" s="241"/>
      <c r="C24" s="244"/>
      <c r="D24" s="243" t="s">
        <v>68</v>
      </c>
      <c r="E24" s="262">
        <v>10280.15610403169</v>
      </c>
      <c r="F24" s="262">
        <v>10265.692803608736</v>
      </c>
      <c r="G24" s="230">
        <f>[1]PL!G24</f>
        <v>0</v>
      </c>
      <c r="H24" s="313">
        <v>14.463300422954489</v>
      </c>
      <c r="I24" s="314">
        <v>0.14088966716274687</v>
      </c>
      <c r="J24" s="3">
        <f>[1]PL!J24</f>
        <v>0</v>
      </c>
      <c r="K24" s="89">
        <f>[1]PL!K24</f>
        <v>14458.764606769691</v>
      </c>
      <c r="L24" s="90">
        <f>[1]PL!L24</f>
        <v>17543.278222811998</v>
      </c>
      <c r="M24" s="3">
        <f>[1]PL!M24</f>
        <v>0</v>
      </c>
      <c r="N24" s="88">
        <f>[1]PL!N24</f>
        <v>-3084.5136160423062</v>
      </c>
      <c r="O24" s="91">
        <f>[1]PL!O24</f>
        <v>-17.582310312056904</v>
      </c>
      <c r="P24" s="1">
        <f>[1]PL!P24</f>
        <v>0</v>
      </c>
      <c r="Q24" s="31">
        <f>[1]PL!Q24</f>
        <v>0</v>
      </c>
      <c r="R24" s="3">
        <f>[1]PL!R24</f>
        <v>0</v>
      </c>
      <c r="S24" s="262">
        <v>29014.558738874042</v>
      </c>
      <c r="T24" s="262">
        <v>27711.454346039845</v>
      </c>
      <c r="U24" s="230">
        <f>[1]PL!U24</f>
        <v>0</v>
      </c>
      <c r="V24" s="313">
        <v>1303.1043928341969</v>
      </c>
      <c r="W24" s="314">
        <v>4.7024034775007051</v>
      </c>
      <c r="Y24" s="92"/>
      <c r="Z24" s="92"/>
      <c r="AA24" s="92"/>
      <c r="AB24" s="92"/>
      <c r="AC24" s="92"/>
      <c r="AD24" s="92"/>
      <c r="AE24" s="92"/>
      <c r="AF24" s="92"/>
      <c r="AG24" s="92"/>
    </row>
    <row r="25" spans="2:33" ht="15.5" x14ac:dyDescent="0.3">
      <c r="B25" s="241"/>
      <c r="C25" s="244"/>
      <c r="D25" s="245"/>
      <c r="E25" s="264">
        <v>0.16338378189258862</v>
      </c>
      <c r="F25" s="264">
        <v>0.16395536474621059</v>
      </c>
      <c r="G25" s="230">
        <f>[1]PL!G25</f>
        <v>0</v>
      </c>
      <c r="H25" s="313"/>
      <c r="I25" s="314"/>
      <c r="J25" s="3">
        <f>[1]PL!J25</f>
        <v>0</v>
      </c>
      <c r="K25" s="98">
        <f>[1]PL!K25</f>
        <v>0.12170250127438209</v>
      </c>
      <c r="L25" s="99">
        <f>[1]PL!L25</f>
        <v>0.17439644670227489</v>
      </c>
      <c r="M25" s="3">
        <f>[1]PL!M25</f>
        <v>0</v>
      </c>
      <c r="N25" s="88">
        <f>[1]PL!N25</f>
        <v>0</v>
      </c>
      <c r="O25" s="102">
        <f>[1]PL!O25</f>
        <v>0</v>
      </c>
      <c r="P25" s="1">
        <f>[1]PL!P25</f>
        <v>0</v>
      </c>
      <c r="Q25" s="31">
        <f>[1]PL!Q25</f>
        <v>0</v>
      </c>
      <c r="R25" s="3">
        <f>[1]PL!R25</f>
        <v>0</v>
      </c>
      <c r="S25" s="264">
        <v>0.15821593658614264</v>
      </c>
      <c r="T25" s="264">
        <v>0.16105934355453136</v>
      </c>
      <c r="U25" s="230">
        <f>[1]PL!U25</f>
        <v>0</v>
      </c>
      <c r="V25" s="313"/>
      <c r="W25" s="314"/>
      <c r="Y25" s="95"/>
      <c r="Z25" s="95"/>
      <c r="AA25" s="95"/>
      <c r="AB25" s="95"/>
      <c r="AD25" s="14"/>
      <c r="AE25" s="14"/>
      <c r="AF25" s="14"/>
      <c r="AG25" s="14"/>
    </row>
    <row r="26" spans="2:33" ht="15.5" x14ac:dyDescent="0.3">
      <c r="B26" s="205"/>
      <c r="C26" s="243"/>
      <c r="D26" s="245"/>
      <c r="E26" s="263"/>
      <c r="F26" s="263"/>
      <c r="G26" s="230"/>
      <c r="H26" s="313"/>
      <c r="I26" s="314"/>
      <c r="J26" s="3"/>
      <c r="K26" s="94"/>
      <c r="L26" s="94"/>
      <c r="M26" s="3"/>
      <c r="N26" s="88"/>
      <c r="O26" s="91"/>
      <c r="P26" s="1"/>
      <c r="Q26" s="31"/>
      <c r="R26" s="3"/>
      <c r="S26" s="263"/>
      <c r="T26" s="263"/>
      <c r="U26" s="230"/>
      <c r="V26" s="313"/>
      <c r="W26" s="314"/>
      <c r="Y26" s="95"/>
      <c r="Z26" s="95"/>
      <c r="AA26" s="95"/>
      <c r="AB26" s="95"/>
      <c r="AD26" s="14"/>
      <c r="AE26" s="14"/>
      <c r="AF26" s="14"/>
      <c r="AG26" s="14"/>
    </row>
    <row r="27" spans="2:33" ht="15.5" x14ac:dyDescent="0.3">
      <c r="B27" s="241"/>
      <c r="C27" s="244" t="s">
        <v>69</v>
      </c>
      <c r="D27" s="245"/>
      <c r="E27" s="263">
        <v>-1033.0143652563763</v>
      </c>
      <c r="F27" s="263">
        <v>-724.13725714081033</v>
      </c>
      <c r="G27" s="230">
        <f>[1]PL!G27</f>
        <v>0</v>
      </c>
      <c r="H27" s="313">
        <v>-308.87710811556599</v>
      </c>
      <c r="I27" s="314">
        <v>-42.654497482305899</v>
      </c>
      <c r="J27" s="3">
        <f>[1]PL!J27</f>
        <v>0</v>
      </c>
      <c r="K27" s="96">
        <f>[1]PL!K27</f>
        <v>-2708.8810029929141</v>
      </c>
      <c r="L27" s="97">
        <f>[1]PL!L27</f>
        <v>-2305.2576271435678</v>
      </c>
      <c r="M27" s="3">
        <f>[1]PL!M27</f>
        <v>0</v>
      </c>
      <c r="N27" s="88">
        <f>[1]PL!N27</f>
        <v>-403.6233758493463</v>
      </c>
      <c r="O27" s="91">
        <f>[1]PL!O27</f>
        <v>17.508818584822293</v>
      </c>
      <c r="P27" s="1">
        <f>[1]PL!P27</f>
        <v>0</v>
      </c>
      <c r="Q27" s="31">
        <f>[1]PL!Q27</f>
        <v>0</v>
      </c>
      <c r="R27" s="3">
        <f>[1]PL!R27</f>
        <v>0</v>
      </c>
      <c r="S27" s="263">
        <v>-2699.9732539827601</v>
      </c>
      <c r="T27" s="263">
        <v>-2105.5519736142828</v>
      </c>
      <c r="U27" s="230">
        <f>[1]PL!U27</f>
        <v>0</v>
      </c>
      <c r="V27" s="313">
        <v>-594.42128036847726</v>
      </c>
      <c r="W27" s="314">
        <v>-28.231137859215316</v>
      </c>
      <c r="Y27" s="95"/>
      <c r="Z27" s="95"/>
      <c r="AA27" s="95"/>
      <c r="AB27" s="95"/>
      <c r="AC27" s="95"/>
      <c r="AD27" s="95"/>
      <c r="AE27" s="95"/>
      <c r="AF27" s="95"/>
      <c r="AG27" s="95"/>
    </row>
    <row r="28" spans="2:33" ht="15.5" x14ac:dyDescent="0.3">
      <c r="B28" s="241"/>
      <c r="C28" s="244" t="s">
        <v>70</v>
      </c>
      <c r="D28" s="245"/>
      <c r="E28" s="263">
        <v>304.31355399022971</v>
      </c>
      <c r="F28" s="263">
        <v>-209.69751262460093</v>
      </c>
      <c r="G28" s="230">
        <f>[1]PL!G28</f>
        <v>0</v>
      </c>
      <c r="H28" s="313">
        <v>514.01106661483061</v>
      </c>
      <c r="I28" s="314">
        <v>245.12024972609464</v>
      </c>
      <c r="J28" s="3">
        <f>[1]PL!J28</f>
        <v>0</v>
      </c>
      <c r="K28" s="96">
        <f>[1]PL!K28</f>
        <v>-764.55033392994153</v>
      </c>
      <c r="L28" s="97">
        <f>[1]PL!L28</f>
        <v>-468.62321472443688</v>
      </c>
      <c r="M28" s="3">
        <f>[1]PL!M28</f>
        <v>0</v>
      </c>
      <c r="N28" s="88">
        <f>[1]PL!N28</f>
        <v>-295.92711920550465</v>
      </c>
      <c r="O28" s="91">
        <f>[1]PL!O28</f>
        <v>63.148198788981858</v>
      </c>
      <c r="P28" s="1">
        <f>[1]PL!P28</f>
        <v>0</v>
      </c>
      <c r="Q28" s="31">
        <f>[1]PL!Q28</f>
        <v>0</v>
      </c>
      <c r="R28" s="3">
        <f>[1]PL!R28</f>
        <v>0</v>
      </c>
      <c r="S28" s="263">
        <v>400.49699555250459</v>
      </c>
      <c r="T28" s="263">
        <v>172.04733690116947</v>
      </c>
      <c r="U28" s="230">
        <f>[1]PL!U28</f>
        <v>0</v>
      </c>
      <c r="V28" s="313">
        <v>228.44965865133511</v>
      </c>
      <c r="W28" s="314">
        <v>132.7830251639206</v>
      </c>
      <c r="Y28" s="95"/>
      <c r="Z28" s="95"/>
      <c r="AA28" s="95"/>
      <c r="AB28" s="95"/>
      <c r="AD28" s="95"/>
      <c r="AE28" s="95"/>
      <c r="AF28" s="95"/>
      <c r="AG28" s="95"/>
    </row>
    <row r="29" spans="2:33" ht="15.5" x14ac:dyDescent="0.3">
      <c r="B29" s="205"/>
      <c r="C29" s="244" t="s">
        <v>71</v>
      </c>
      <c r="D29" s="245"/>
      <c r="E29" s="263">
        <v>7.0216320183980159</v>
      </c>
      <c r="F29" s="263">
        <v>-124.16641167223578</v>
      </c>
      <c r="G29" s="230">
        <f>[1]PL!G29</f>
        <v>0</v>
      </c>
      <c r="H29" s="313">
        <v>131.1880436906338</v>
      </c>
      <c r="I29" s="314">
        <v>105.65501726580706</v>
      </c>
      <c r="J29" s="3">
        <f>[1]PL!J29</f>
        <v>0</v>
      </c>
      <c r="K29" s="96">
        <f>[1]PL!K29</f>
        <v>-1</v>
      </c>
      <c r="L29" s="97">
        <f>[1]PL!L29</f>
        <v>0</v>
      </c>
      <c r="M29" s="3">
        <f>[1]PL!M29</f>
        <v>0</v>
      </c>
      <c r="N29" s="88">
        <f>[1]PL!N29</f>
        <v>-1</v>
      </c>
      <c r="O29" s="91" t="e">
        <f>[1]PL!O29</f>
        <v>#DIV/0!</v>
      </c>
      <c r="P29" s="1">
        <f>[1]PL!P29</f>
        <v>0</v>
      </c>
      <c r="Q29" s="31">
        <f>[1]PL!Q29</f>
        <v>0</v>
      </c>
      <c r="R29" s="3">
        <f>[1]PL!R29</f>
        <v>0</v>
      </c>
      <c r="S29" s="263">
        <v>-178.18227446664002</v>
      </c>
      <c r="T29" s="263">
        <v>-503.4278426804949</v>
      </c>
      <c r="U29" s="230">
        <f>[1]PL!U29</f>
        <v>0</v>
      </c>
      <c r="V29" s="313">
        <v>325.24556821385488</v>
      </c>
      <c r="W29" s="314">
        <v>64.606193904987279</v>
      </c>
      <c r="Y29" s="95"/>
      <c r="Z29" s="95"/>
      <c r="AA29" s="95"/>
      <c r="AB29" s="95"/>
      <c r="AD29" s="95"/>
      <c r="AE29" s="95"/>
      <c r="AF29" s="95"/>
      <c r="AG29" s="95"/>
    </row>
    <row r="30" spans="2:33" ht="15.5" x14ac:dyDescent="0.3">
      <c r="B30" s="241"/>
      <c r="C30" s="245"/>
      <c r="D30" s="244" t="s">
        <v>72</v>
      </c>
      <c r="E30" s="262">
        <v>-721.67917924774861</v>
      </c>
      <c r="F30" s="262">
        <v>-1058.0011814376471</v>
      </c>
      <c r="G30" s="230">
        <f>[1]PL!G30</f>
        <v>0</v>
      </c>
      <c r="H30" s="313">
        <v>336.32200218989851</v>
      </c>
      <c r="I30" s="314">
        <v>31.788433518844748</v>
      </c>
      <c r="J30" s="3">
        <f>[1]PL!J30</f>
        <v>0</v>
      </c>
      <c r="K30" s="96">
        <f>[1]PL!K30</f>
        <v>-3473.4313369228557</v>
      </c>
      <c r="L30" s="97">
        <f>[1]PL!L30</f>
        <v>-2773.8808418680046</v>
      </c>
      <c r="M30" s="3">
        <f>[1]PL!M30</f>
        <v>0</v>
      </c>
      <c r="N30" s="88">
        <f>[1]PL!N30</f>
        <v>-699.55049505485113</v>
      </c>
      <c r="O30" s="91">
        <f>[1]PL!O30</f>
        <v>25.219197757022439</v>
      </c>
      <c r="P30" s="1">
        <f>[1]PL!P30</f>
        <v>0</v>
      </c>
      <c r="Q30" s="31">
        <f>[1]PL!Q30</f>
        <v>0</v>
      </c>
      <c r="R30" s="3">
        <f>[1]PL!R30</f>
        <v>0</v>
      </c>
      <c r="S30" s="262">
        <v>-2477.6585328968954</v>
      </c>
      <c r="T30" s="262">
        <v>-2436.9324793936084</v>
      </c>
      <c r="U30" s="230">
        <f>[1]PL!U30</f>
        <v>0</v>
      </c>
      <c r="V30" s="313">
        <v>-40.726053503286948</v>
      </c>
      <c r="W30" s="314">
        <v>-1.671201555548274</v>
      </c>
      <c r="Y30" s="95"/>
      <c r="Z30" s="95"/>
      <c r="AA30" s="95"/>
      <c r="AB30" s="95"/>
      <c r="AC30" s="95"/>
      <c r="AD30" s="95"/>
      <c r="AE30" s="95"/>
      <c r="AF30" s="95"/>
      <c r="AG30" s="95"/>
    </row>
    <row r="31" spans="2:33" ht="15.5" x14ac:dyDescent="0.3">
      <c r="B31" s="205"/>
      <c r="C31" s="244"/>
      <c r="D31" s="245"/>
      <c r="E31" s="266"/>
      <c r="F31" s="266"/>
      <c r="G31" s="230"/>
      <c r="H31" s="313"/>
      <c r="I31" s="314"/>
      <c r="J31" s="3"/>
      <c r="K31" s="103"/>
      <c r="L31" s="103"/>
      <c r="M31" s="3"/>
      <c r="N31" s="88"/>
      <c r="O31" s="91"/>
      <c r="P31" s="1"/>
      <c r="Q31" s="31"/>
      <c r="R31" s="3"/>
      <c r="S31" s="266"/>
      <c r="T31" s="266"/>
      <c r="U31" s="230"/>
      <c r="V31" s="313"/>
      <c r="W31" s="314"/>
      <c r="Y31" s="95"/>
      <c r="Z31" s="95"/>
      <c r="AA31" s="95"/>
      <c r="AB31" s="95"/>
      <c r="AD31" s="14"/>
      <c r="AE31" s="14"/>
      <c r="AF31" s="14"/>
      <c r="AG31" s="14"/>
    </row>
    <row r="32" spans="2:33" ht="15.65" customHeight="1" x14ac:dyDescent="0.3">
      <c r="B32" s="241"/>
      <c r="C32" s="399" t="s">
        <v>73</v>
      </c>
      <c r="D32" s="399"/>
      <c r="E32" s="263">
        <v>-48.019406000000004</v>
      </c>
      <c r="F32" s="263">
        <v>118.096879</v>
      </c>
      <c r="G32" s="230">
        <f>[1]PL!G32</f>
        <v>0</v>
      </c>
      <c r="H32" s="313">
        <v>-166.116285</v>
      </c>
      <c r="I32" s="314">
        <v>-140.66102881516454</v>
      </c>
      <c r="J32" s="3">
        <f>[1]PL!J32</f>
        <v>0</v>
      </c>
      <c r="K32" s="96">
        <f>[1]PL!K32</f>
        <v>74.318761080194207</v>
      </c>
      <c r="L32" s="97">
        <f>[1]PL!L32</f>
        <v>32.709858433960001</v>
      </c>
      <c r="M32" s="3">
        <f>[1]PL!M32</f>
        <v>0</v>
      </c>
      <c r="N32" s="88">
        <f>[1]PL!N32</f>
        <v>41.608902646234206</v>
      </c>
      <c r="O32" s="91">
        <f>[1]PL!O32</f>
        <v>127.20600038743993</v>
      </c>
      <c r="P32" s="1">
        <f>[1]PL!P32</f>
        <v>0</v>
      </c>
      <c r="Q32" s="31">
        <f>[1]PL!Q32</f>
        <v>0</v>
      </c>
      <c r="R32" s="3">
        <f>[1]PL!R32</f>
        <v>0</v>
      </c>
      <c r="S32" s="263">
        <v>145.95728500000001</v>
      </c>
      <c r="T32" s="263">
        <v>92.831038000000007</v>
      </c>
      <c r="U32" s="230">
        <f>[1]PL!U32</f>
        <v>0</v>
      </c>
      <c r="V32" s="313">
        <v>53.126247000000006</v>
      </c>
      <c r="W32" s="314">
        <v>57.228970120963218</v>
      </c>
      <c r="Y32" s="95"/>
      <c r="Z32" s="95"/>
      <c r="AA32" s="95"/>
      <c r="AB32" s="95"/>
      <c r="AC32" s="95"/>
      <c r="AD32" s="95"/>
      <c r="AE32" s="95"/>
      <c r="AF32" s="95"/>
      <c r="AG32" s="95"/>
    </row>
    <row r="33" spans="2:33" ht="15.5" x14ac:dyDescent="0.3">
      <c r="B33" s="241"/>
      <c r="C33" s="245"/>
      <c r="D33" s="243" t="s">
        <v>74</v>
      </c>
      <c r="E33" s="262">
        <v>9510.4575187839419</v>
      </c>
      <c r="F33" s="262">
        <v>9325.7885011710896</v>
      </c>
      <c r="G33" s="230">
        <f>[1]PL!G33</f>
        <v>0</v>
      </c>
      <c r="H33" s="313">
        <v>184.66901761285226</v>
      </c>
      <c r="I33" s="314">
        <v>1.9801973590722444</v>
      </c>
      <c r="J33" s="3">
        <f>[1]PL!J33</f>
        <v>0</v>
      </c>
      <c r="K33" s="89">
        <f>[1]PL!K33</f>
        <v>11059.652030927031</v>
      </c>
      <c r="L33" s="90">
        <f>[1]PL!L33</f>
        <v>14802.107239377952</v>
      </c>
      <c r="M33" s="3">
        <f>[1]PL!M33</f>
        <v>0</v>
      </c>
      <c r="N33" s="88">
        <f>[1]PL!N33</f>
        <v>-3742.4552084509214</v>
      </c>
      <c r="O33" s="91">
        <f>[1]PL!O33</f>
        <v>-25.283259659779333</v>
      </c>
      <c r="P33" s="1">
        <f>[1]PL!P33</f>
        <v>0</v>
      </c>
      <c r="Q33" s="31">
        <f>[1]PL!Q33</f>
        <v>0</v>
      </c>
      <c r="R33" s="3">
        <f>[1]PL!R33</f>
        <v>0</v>
      </c>
      <c r="S33" s="262">
        <v>26682.857490977149</v>
      </c>
      <c r="T33" s="262">
        <v>25367.352904646239</v>
      </c>
      <c r="U33" s="230">
        <f>[1]PL!U33</f>
        <v>0</v>
      </c>
      <c r="V33" s="313">
        <v>1315.5045863309097</v>
      </c>
      <c r="W33" s="314">
        <v>5.1858173427703713</v>
      </c>
      <c r="Y33" s="92"/>
      <c r="Z33" s="92"/>
      <c r="AA33" s="92"/>
      <c r="AB33" s="92"/>
      <c r="AC33" s="92"/>
      <c r="AD33" s="92"/>
      <c r="AE33" s="92"/>
      <c r="AF33" s="92"/>
      <c r="AG33" s="92"/>
    </row>
    <row r="34" spans="2:33" ht="15.5" x14ac:dyDescent="0.3">
      <c r="B34" s="241"/>
      <c r="C34" s="243"/>
      <c r="D34" s="245"/>
      <c r="E34" s="315"/>
      <c r="F34" s="315"/>
      <c r="G34" s="230"/>
      <c r="H34" s="313"/>
      <c r="I34" s="314"/>
      <c r="J34" s="3"/>
      <c r="K34" s="104"/>
      <c r="L34" s="104"/>
      <c r="M34" s="3"/>
      <c r="N34" s="88"/>
      <c r="O34" s="91"/>
      <c r="P34" s="1"/>
      <c r="Q34" s="31"/>
      <c r="R34" s="3"/>
      <c r="S34" s="315"/>
      <c r="T34" s="315"/>
      <c r="U34" s="230"/>
      <c r="V34" s="313"/>
      <c r="W34" s="314"/>
      <c r="Y34" s="95"/>
      <c r="Z34" s="105"/>
      <c r="AA34" s="105"/>
      <c r="AB34" s="95"/>
      <c r="AD34" s="14"/>
      <c r="AE34" s="14"/>
      <c r="AF34" s="14"/>
      <c r="AG34" s="14"/>
    </row>
    <row r="35" spans="2:33" ht="15.5" x14ac:dyDescent="0.3">
      <c r="B35" s="241"/>
      <c r="C35" s="244" t="s">
        <v>75</v>
      </c>
      <c r="D35" s="245"/>
      <c r="E35" s="263">
        <v>-3075.4739751954835</v>
      </c>
      <c r="F35" s="263">
        <v>-3091.6035184353527</v>
      </c>
      <c r="G35" s="230">
        <f>[1]PL!G35</f>
        <v>0</v>
      </c>
      <c r="H35" s="313">
        <v>16.129543239869236</v>
      </c>
      <c r="I35" s="314">
        <v>-0.52172094978182315</v>
      </c>
      <c r="J35" s="3">
        <f>[1]PL!J35</f>
        <v>0</v>
      </c>
      <c r="K35" s="96">
        <f>[1]PL!K35</f>
        <v>3164.7848364802599</v>
      </c>
      <c r="L35" s="97">
        <f>[1]PL!L35</f>
        <v>3810.4788821768002</v>
      </c>
      <c r="M35" s="3">
        <f>[1]PL!M35</f>
        <v>0</v>
      </c>
      <c r="N35" s="88">
        <f>[1]PL!N35</f>
        <v>-645.69404569654034</v>
      </c>
      <c r="O35" s="91">
        <f>[1]PL!O35</f>
        <v>-16.945220421420537</v>
      </c>
      <c r="P35" s="1">
        <f>[1]PL!P35</f>
        <v>0</v>
      </c>
      <c r="Q35" s="31">
        <f>[1]PL!Q35</f>
        <v>0</v>
      </c>
      <c r="R35" s="3">
        <f>[1]PL!R35</f>
        <v>0</v>
      </c>
      <c r="S35" s="263">
        <v>-8550.7873551147986</v>
      </c>
      <c r="T35" s="263">
        <v>-8093.4847293246039</v>
      </c>
      <c r="U35" s="230">
        <f>[1]PL!U35</f>
        <v>0</v>
      </c>
      <c r="V35" s="313">
        <v>-457.30262579019472</v>
      </c>
      <c r="W35" s="314">
        <v>5.6502562379994403</v>
      </c>
      <c r="Y35" s="105"/>
      <c r="Z35" s="105"/>
      <c r="AA35" s="95"/>
      <c r="AB35" s="95"/>
      <c r="AC35" s="95"/>
      <c r="AD35" s="95"/>
      <c r="AE35" s="95"/>
      <c r="AF35" s="95"/>
      <c r="AG35" s="95"/>
    </row>
    <row r="36" spans="2:33" ht="15.5" x14ac:dyDescent="0.3">
      <c r="B36" s="241"/>
      <c r="C36" s="244" t="s">
        <v>76</v>
      </c>
      <c r="D36" s="245"/>
      <c r="E36" s="263">
        <v>-1124.1947164893436</v>
      </c>
      <c r="F36" s="263">
        <v>-1101.878335086599</v>
      </c>
      <c r="G36" s="230">
        <f>[1]PL!G36</f>
        <v>0</v>
      </c>
      <c r="H36" s="313">
        <v>-22.316381402744582</v>
      </c>
      <c r="I36" s="314">
        <v>2.0253035831756083</v>
      </c>
      <c r="J36" s="3">
        <f>[1]PL!J36</f>
        <v>0</v>
      </c>
      <c r="K36" s="96">
        <f>[1]PL!K36</f>
        <v>-1523.1466493378523</v>
      </c>
      <c r="L36" s="97">
        <f>[1]PL!L36</f>
        <v>-2162.5392080061861</v>
      </c>
      <c r="M36" s="3">
        <f>[1]PL!M36</f>
        <v>0</v>
      </c>
      <c r="N36" s="88">
        <f>[1]PL!N36</f>
        <v>639.39255866833378</v>
      </c>
      <c r="O36" s="91">
        <f>[1]PL!O36</f>
        <v>-29.566749879084952</v>
      </c>
      <c r="P36" s="1">
        <f>[1]PL!P36</f>
        <v>0</v>
      </c>
      <c r="Q36" s="31">
        <f>[1]PL!Q36</f>
        <v>0</v>
      </c>
      <c r="R36" s="3">
        <f>[1]PL!R36</f>
        <v>0</v>
      </c>
      <c r="S36" s="263">
        <v>-3209.5118681538661</v>
      </c>
      <c r="T36" s="263">
        <v>-2976.3194018032736</v>
      </c>
      <c r="U36" s="230">
        <f>[1]PL!U36</f>
        <v>0</v>
      </c>
      <c r="V36" s="313">
        <v>-233.19246635059244</v>
      </c>
      <c r="W36" s="314">
        <v>7.8349274681106973</v>
      </c>
      <c r="Y36" s="95"/>
      <c r="Z36" s="95"/>
      <c r="AA36" s="95"/>
      <c r="AB36" s="95"/>
      <c r="AC36" s="95"/>
      <c r="AD36" s="95"/>
      <c r="AE36" s="95"/>
      <c r="AF36" s="95"/>
      <c r="AG36" s="95"/>
    </row>
    <row r="37" spans="2:33" ht="15.5" x14ac:dyDescent="0.3">
      <c r="B37" s="205"/>
      <c r="C37" s="244"/>
      <c r="D37" s="245"/>
      <c r="E37" s="263"/>
      <c r="F37" s="263"/>
      <c r="G37" s="230"/>
      <c r="H37" s="313"/>
      <c r="I37" s="314"/>
      <c r="J37" s="3"/>
      <c r="K37" s="106"/>
      <c r="L37" s="106"/>
      <c r="M37" s="3"/>
      <c r="N37" s="88"/>
      <c r="O37" s="91"/>
      <c r="P37" s="1"/>
      <c r="Q37" s="31"/>
      <c r="R37" s="3"/>
      <c r="S37" s="263"/>
      <c r="T37" s="263"/>
      <c r="U37" s="230"/>
      <c r="V37" s="313"/>
      <c r="W37" s="314"/>
      <c r="Y37" s="95"/>
      <c r="Z37" s="95"/>
      <c r="AA37" s="95"/>
      <c r="AB37" s="95"/>
      <c r="AD37" s="14"/>
      <c r="AE37" s="14"/>
      <c r="AF37" s="14"/>
      <c r="AG37" s="14"/>
    </row>
    <row r="38" spans="2:33" ht="15.5" x14ac:dyDescent="0.3">
      <c r="B38" s="241"/>
      <c r="C38" s="245"/>
      <c r="D38" s="243" t="s">
        <v>10</v>
      </c>
      <c r="E38" s="262">
        <v>5310.7888270991143</v>
      </c>
      <c r="F38" s="262">
        <v>5132.3066476491376</v>
      </c>
      <c r="G38" s="230">
        <f>[1]PL!G38</f>
        <v>0</v>
      </c>
      <c r="H38" s="313">
        <v>178.48217944997668</v>
      </c>
      <c r="I38" s="314">
        <v>3.4776211108066057</v>
      </c>
      <c r="J38" s="3">
        <f>[1]PL!J38</f>
        <v>0</v>
      </c>
      <c r="K38" s="89">
        <f>[1]PL!K38</f>
        <v>6371.7205451089194</v>
      </c>
      <c r="L38" s="90">
        <f>[1]PL!L38</f>
        <v>8829.089149194966</v>
      </c>
      <c r="M38" s="3">
        <f>[1]PL!M38</f>
        <v>0</v>
      </c>
      <c r="N38" s="88">
        <f>[1]PL!N38</f>
        <v>-2457.3686040860466</v>
      </c>
      <c r="O38" s="91">
        <f>[1]PL!O38</f>
        <v>-27.83264006695536</v>
      </c>
      <c r="P38" s="1">
        <f>[1]PL!P38</f>
        <v>0</v>
      </c>
      <c r="Q38" s="31">
        <f>[1]PL!Q38</f>
        <v>0</v>
      </c>
      <c r="R38" s="74">
        <f>[1]PL!R38</f>
        <v>0</v>
      </c>
      <c r="S38" s="262">
        <v>14922.558267708482</v>
      </c>
      <c r="T38" s="262">
        <v>14297.548773518363</v>
      </c>
      <c r="U38" s="230">
        <f>[1]PL!U38</f>
        <v>0</v>
      </c>
      <c r="V38" s="313">
        <v>625.00949419011886</v>
      </c>
      <c r="W38" s="314">
        <v>4.3714450923765913</v>
      </c>
      <c r="Y38" s="92"/>
      <c r="Z38" s="107"/>
      <c r="AA38" s="92"/>
      <c r="AB38" s="92"/>
      <c r="AC38" s="92"/>
      <c r="AD38" s="92"/>
      <c r="AE38" s="92"/>
      <c r="AF38" s="92"/>
      <c r="AG38" s="92"/>
    </row>
    <row r="39" spans="2:33" ht="15.5" x14ac:dyDescent="0.3">
      <c r="B39" s="205"/>
      <c r="C39" s="243"/>
      <c r="D39" s="245"/>
      <c r="E39" s="225">
        <v>8.4405018233532789E-2</v>
      </c>
      <c r="F39" s="225">
        <v>8.1969061855124967E-2</v>
      </c>
      <c r="G39" s="230">
        <f>[1]PL!G39</f>
        <v>0</v>
      </c>
      <c r="H39" s="313"/>
      <c r="I39" s="314"/>
      <c r="J39" s="3">
        <f>[1]PL!J39</f>
        <v>0</v>
      </c>
      <c r="K39" s="98">
        <f>[1]PL!K39</f>
        <v>5.3632128943993725E-2</v>
      </c>
      <c r="L39" s="99">
        <f>[1]PL!L39</f>
        <v>8.7769329978191854E-2</v>
      </c>
      <c r="M39" s="3">
        <f>[1]PL!M39</f>
        <v>0</v>
      </c>
      <c r="N39" s="88">
        <f>[1]PL!N39</f>
        <v>0</v>
      </c>
      <c r="O39" s="91">
        <f>[1]PL!O39</f>
        <v>0</v>
      </c>
      <c r="P39" s="1">
        <f>[1]PL!P39</f>
        <v>0</v>
      </c>
      <c r="Q39" s="31">
        <f>[1]PL!Q39</f>
        <v>0</v>
      </c>
      <c r="R39" s="3">
        <f>[1]PL!R39</f>
        <v>0</v>
      </c>
      <c r="S39" s="225">
        <v>8.137247765286558E-2</v>
      </c>
      <c r="T39" s="225">
        <v>8.3097544832786502E-2</v>
      </c>
      <c r="U39" s="230">
        <f>[1]PL!U39</f>
        <v>0</v>
      </c>
      <c r="V39" s="313"/>
      <c r="W39" s="314"/>
      <c r="Y39" s="95"/>
      <c r="Z39" s="95"/>
      <c r="AA39" s="95"/>
      <c r="AB39" s="95"/>
      <c r="AD39" s="14"/>
      <c r="AE39" s="14"/>
      <c r="AF39" s="14"/>
      <c r="AG39" s="14"/>
    </row>
    <row r="40" spans="2:33" ht="15.5" x14ac:dyDescent="0.3">
      <c r="B40" s="205"/>
      <c r="C40" s="243"/>
      <c r="D40" s="245"/>
      <c r="E40" s="263"/>
      <c r="F40" s="263"/>
      <c r="G40" s="230"/>
      <c r="H40" s="313"/>
      <c r="I40" s="314"/>
      <c r="J40" s="3"/>
      <c r="K40" s="104"/>
      <c r="L40" s="104"/>
      <c r="M40" s="3"/>
      <c r="N40" s="88"/>
      <c r="O40" s="91"/>
      <c r="P40" s="1"/>
      <c r="Q40" s="31"/>
      <c r="R40" s="3"/>
      <c r="S40" s="263"/>
      <c r="T40" s="263"/>
      <c r="U40" s="230">
        <f>[1]PL!U40</f>
        <v>0</v>
      </c>
      <c r="V40" s="313"/>
      <c r="W40" s="314"/>
      <c r="Y40" s="95"/>
      <c r="Z40" s="95"/>
      <c r="AA40" s="95"/>
      <c r="AB40" s="95"/>
      <c r="AD40" s="14"/>
      <c r="AE40" s="14"/>
      <c r="AF40" s="14"/>
      <c r="AG40" s="14"/>
    </row>
    <row r="41" spans="2:33" ht="15.5" x14ac:dyDescent="0.3">
      <c r="B41" s="241"/>
      <c r="C41" s="244" t="s">
        <v>77</v>
      </c>
      <c r="D41" s="245"/>
      <c r="E41" s="263">
        <v>2507.0437950159239</v>
      </c>
      <c r="F41" s="263">
        <v>2397.3824083573745</v>
      </c>
      <c r="G41" s="230">
        <f>[1]PL!G41</f>
        <v>0</v>
      </c>
      <c r="H41" s="313">
        <v>109.66138665854942</v>
      </c>
      <c r="I41" s="314">
        <v>4.5742133702268539</v>
      </c>
      <c r="J41" s="3">
        <f>[1]PL!J41</f>
        <v>0</v>
      </c>
      <c r="K41" s="96">
        <f>[1]PL!K41</f>
        <v>5753.1629694083604</v>
      </c>
      <c r="L41" s="97">
        <f>[1]PL!L41</f>
        <v>4766.7140344713744</v>
      </c>
      <c r="M41" s="3">
        <f>[1]PL!M41</f>
        <v>0</v>
      </c>
      <c r="N41" s="88">
        <f>[1]PL!N41</f>
        <v>986.44893493698601</v>
      </c>
      <c r="O41" s="91">
        <f>[1]PL!O41</f>
        <v>20.694527253015348</v>
      </c>
      <c r="P41" s="1">
        <f>[1]PL!P41</f>
        <v>0</v>
      </c>
      <c r="Q41" s="31">
        <f>[1]PL!Q41</f>
        <v>0</v>
      </c>
      <c r="R41" s="3">
        <f>[1]PL!R41</f>
        <v>0</v>
      </c>
      <c r="S41" s="263">
        <v>7466.1245842035514</v>
      </c>
      <c r="T41" s="263">
        <v>6719.4665388824087</v>
      </c>
      <c r="U41" s="230">
        <f>[1]PL!U41</f>
        <v>0</v>
      </c>
      <c r="V41" s="313">
        <v>746.65804532114271</v>
      </c>
      <c r="W41" s="314">
        <v>11.111864922618221</v>
      </c>
      <c r="Y41" s="95"/>
      <c r="Z41" s="95"/>
      <c r="AA41" s="95"/>
      <c r="AB41" s="95"/>
      <c r="AC41" s="95"/>
      <c r="AD41" s="95"/>
      <c r="AE41" s="95"/>
      <c r="AF41" s="95"/>
      <c r="AG41" s="95"/>
    </row>
    <row r="42" spans="2:33" ht="15.5" x14ac:dyDescent="0.3">
      <c r="B42" s="241"/>
      <c r="C42" s="245"/>
      <c r="D42" s="243" t="s">
        <v>8</v>
      </c>
      <c r="E42" s="262">
        <v>12830.884662485296</v>
      </c>
      <c r="F42" s="262">
        <v>12683.598401585694</v>
      </c>
      <c r="G42" s="230">
        <f>[1]PL!G42</f>
        <v>0</v>
      </c>
      <c r="H42" s="313">
        <v>147.28626089960198</v>
      </c>
      <c r="I42" s="314">
        <v>1.1612340302511237</v>
      </c>
      <c r="J42" s="3">
        <f>[1]PL!J42</f>
        <v>0</v>
      </c>
      <c r="K42" s="89">
        <f>[1]PL!K42</f>
        <v>20655.920679783241</v>
      </c>
      <c r="L42" s="90">
        <f>[1]PL!L42</f>
        <v>19200.081911069781</v>
      </c>
      <c r="M42" s="3">
        <f>[1]PL!M42</f>
        <v>0</v>
      </c>
      <c r="N42" s="88">
        <f>[1]PL!N42</f>
        <v>1455.83876871346</v>
      </c>
      <c r="O42" s="91">
        <f>[1]PL!O42</f>
        <v>7.5824612387413781</v>
      </c>
      <c r="P42" s="1">
        <f>[1]PL!P42</f>
        <v>0</v>
      </c>
      <c r="Q42" s="31">
        <f>[1]PL!Q42</f>
        <v>0</v>
      </c>
      <c r="R42" s="3">
        <f>[1]PL!R42</f>
        <v>0</v>
      </c>
      <c r="S42" s="262">
        <v>36632.390587355265</v>
      </c>
      <c r="T42" s="262">
        <v>34514.383671062664</v>
      </c>
      <c r="U42" s="230">
        <f>[1]PL!U42</f>
        <v>0</v>
      </c>
      <c r="V42" s="313">
        <v>2118.0069162926011</v>
      </c>
      <c r="W42" s="314">
        <v>6.1365920263219742</v>
      </c>
      <c r="Y42" s="92"/>
      <c r="Z42" s="92"/>
      <c r="AA42" s="92"/>
      <c r="AB42" s="92"/>
      <c r="AC42" s="92"/>
      <c r="AD42" s="92"/>
      <c r="AE42" s="92"/>
      <c r="AF42" s="92"/>
      <c r="AG42" s="92"/>
    </row>
    <row r="43" spans="2:33" ht="16" thickBot="1" x14ac:dyDescent="0.35">
      <c r="B43" s="241"/>
      <c r="C43" s="260"/>
      <c r="D43" s="260" t="s">
        <v>33</v>
      </c>
      <c r="E43" s="316">
        <v>0.20392282373633455</v>
      </c>
      <c r="F43" s="316">
        <v>0.20257220257900241</v>
      </c>
      <c r="G43" s="317">
        <f>[1]PL!G43</f>
        <v>0</v>
      </c>
      <c r="H43" s="318"/>
      <c r="I43" s="319"/>
      <c r="J43" s="320">
        <f>[1]PL!J43</f>
        <v>0</v>
      </c>
      <c r="K43" s="321" t="e">
        <f>[1]PL!K43</f>
        <v>#REF!</v>
      </c>
      <c r="L43" s="322" t="e">
        <f>[1]PL!L43</f>
        <v>#REF!</v>
      </c>
      <c r="M43" s="320">
        <f>[1]PL!M43</f>
        <v>0</v>
      </c>
      <c r="N43" s="323">
        <f>[1]PL!N43</f>
        <v>0</v>
      </c>
      <c r="O43" s="324">
        <f>[1]PL!O43</f>
        <v>0</v>
      </c>
      <c r="P43" s="325">
        <f>[1]PL!P43</f>
        <v>0</v>
      </c>
      <c r="Q43" s="326">
        <f>[1]PL!Q43</f>
        <v>0</v>
      </c>
      <c r="R43" s="320">
        <f>[1]PL!R43</f>
        <v>0</v>
      </c>
      <c r="S43" s="316">
        <v>0.19975585492542719</v>
      </c>
      <c r="T43" s="316">
        <v>0.20059805984325713</v>
      </c>
      <c r="U43" s="317">
        <f>[1]PL!U43</f>
        <v>0</v>
      </c>
      <c r="V43" s="318"/>
      <c r="W43" s="319"/>
      <c r="Y43" s="95"/>
      <c r="Z43" s="95"/>
      <c r="AA43" s="95"/>
      <c r="AB43" s="95"/>
    </row>
    <row r="44" spans="2:33" ht="15" customHeight="1" x14ac:dyDescent="0.3">
      <c r="C44" s="394" t="s">
        <v>78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</row>
    <row r="45" spans="2:33" ht="14.5" x14ac:dyDescent="0.3">
      <c r="C45" s="395" t="s">
        <v>79</v>
      </c>
      <c r="D45" s="395"/>
      <c r="E45" s="395"/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5"/>
      <c r="Q45" s="395"/>
      <c r="R45" s="395"/>
      <c r="S45" s="395"/>
      <c r="T45" s="395"/>
      <c r="U45" s="395"/>
      <c r="V45" s="395"/>
      <c r="W45" s="395"/>
    </row>
    <row r="46" spans="2:33" ht="14.5" x14ac:dyDescent="0.3">
      <c r="C46" s="395" t="s">
        <v>80</v>
      </c>
      <c r="D46" s="395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5"/>
      <c r="U46" s="395"/>
      <c r="V46" s="395"/>
      <c r="W46" s="395"/>
    </row>
    <row r="47" spans="2:33" x14ac:dyDescent="0.3">
      <c r="E47" s="20"/>
      <c r="F47" s="21"/>
      <c r="K47" s="109"/>
      <c r="L47" s="109"/>
    </row>
    <row r="48" spans="2:33" x14ac:dyDescent="0.3">
      <c r="E48" s="22"/>
      <c r="F48" s="22"/>
      <c r="K48" s="12"/>
      <c r="L48" s="12"/>
    </row>
    <row r="49" spans="1:25" x14ac:dyDescent="0.3">
      <c r="E49" s="63"/>
      <c r="F49" s="20"/>
    </row>
    <row r="50" spans="1:25" x14ac:dyDescent="0.3">
      <c r="E50" s="20"/>
      <c r="F50" s="20"/>
    </row>
    <row r="51" spans="1:25" x14ac:dyDescent="0.3">
      <c r="E51" s="109"/>
      <c r="F51" s="109"/>
      <c r="I51" s="108"/>
    </row>
    <row r="52" spans="1:25" x14ac:dyDescent="0.3">
      <c r="E52" s="109"/>
      <c r="F52" s="109"/>
      <c r="K52" s="110"/>
    </row>
    <row r="53" spans="1:25" s="6" customFormat="1" ht="14.5" x14ac:dyDescent="0.35">
      <c r="A53" s="2"/>
      <c r="B53" s="2"/>
      <c r="C53" s="2"/>
      <c r="D53" s="2"/>
      <c r="E53" s="111"/>
      <c r="F53" s="111"/>
      <c r="G53" s="108"/>
      <c r="H53" s="108"/>
      <c r="K53" s="110"/>
      <c r="P53" s="2"/>
      <c r="Q53" s="2"/>
      <c r="R53" s="2"/>
      <c r="S53" s="2"/>
      <c r="T53" s="2"/>
      <c r="U53" s="2"/>
      <c r="V53" s="2"/>
      <c r="W53" s="2"/>
      <c r="X53" s="2"/>
      <c r="Y53" s="2"/>
    </row>
    <row r="55" spans="1:25" s="6" customFormat="1" x14ac:dyDescent="0.3">
      <c r="A55" s="2"/>
      <c r="B55" s="2"/>
      <c r="C55" s="2"/>
      <c r="D55" s="2"/>
      <c r="E55" s="109"/>
      <c r="F55" s="109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6" customFormat="1" x14ac:dyDescent="0.3">
      <c r="A56" s="2"/>
      <c r="B56" s="2"/>
      <c r="C56" s="2"/>
      <c r="D56" s="2"/>
      <c r="E56" s="109"/>
      <c r="F56" s="109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6" customFormat="1" ht="14.5" x14ac:dyDescent="0.35">
      <c r="A57" s="2"/>
      <c r="B57" s="2"/>
      <c r="C57" s="2"/>
      <c r="D57" s="2"/>
      <c r="E57" s="111"/>
      <c r="F57" s="111"/>
      <c r="P57" s="2"/>
      <c r="Q57" s="2"/>
      <c r="R57" s="2"/>
      <c r="S57" s="2"/>
      <c r="T57" s="2"/>
      <c r="U57" s="2"/>
      <c r="V57" s="2"/>
      <c r="W57" s="2"/>
      <c r="X57" s="2"/>
      <c r="Y57" s="2"/>
    </row>
    <row r="59" spans="1:25" s="6" customFormat="1" x14ac:dyDescent="0.3">
      <c r="A59" s="2"/>
      <c r="B59" s="2"/>
      <c r="C59" s="2"/>
      <c r="D59" s="2"/>
      <c r="E59" s="109"/>
      <c r="F59" s="109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6" customFormat="1" x14ac:dyDescent="0.3">
      <c r="A60" s="2"/>
      <c r="B60" s="2"/>
      <c r="C60" s="2"/>
      <c r="D60" s="2"/>
      <c r="E60" s="109"/>
      <c r="F60" s="109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6" customFormat="1" x14ac:dyDescent="0.3">
      <c r="A61" s="2"/>
      <c r="B61" s="2"/>
      <c r="C61" s="2"/>
      <c r="D61" s="2"/>
      <c r="E61" s="12"/>
      <c r="F61" s="1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6" customFormat="1" x14ac:dyDescent="0.3">
      <c r="A62" s="2"/>
      <c r="B62" s="2"/>
      <c r="C62" s="2"/>
      <c r="D62" s="2"/>
      <c r="E62" s="2"/>
      <c r="F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6" customFormat="1" x14ac:dyDescent="0.3">
      <c r="A63" s="2"/>
      <c r="B63" s="2"/>
      <c r="C63" s="2"/>
      <c r="D63" s="2"/>
      <c r="E63" s="109"/>
      <c r="F63" s="20"/>
      <c r="P63" s="2"/>
      <c r="Q63" s="2"/>
      <c r="R63" s="2"/>
      <c r="S63" s="2"/>
      <c r="T63" s="2"/>
      <c r="U63" s="2"/>
      <c r="V63" s="2"/>
      <c r="W63" s="2"/>
      <c r="X63" s="2"/>
      <c r="Y63" s="2"/>
    </row>
    <row r="67" spans="1:25" s="6" customFormat="1" x14ac:dyDescent="0.3">
      <c r="A67" s="2"/>
      <c r="B67" s="2"/>
      <c r="C67" s="2"/>
      <c r="D67" s="2"/>
      <c r="E67" s="108"/>
      <c r="P67" s="2"/>
      <c r="Q67" s="2"/>
      <c r="R67" s="2"/>
      <c r="S67" s="2"/>
      <c r="T67" s="2"/>
      <c r="U67" s="2"/>
      <c r="V67" s="2"/>
      <c r="W67" s="2"/>
      <c r="X67" s="2"/>
      <c r="Y67" s="2"/>
    </row>
    <row r="69" spans="1:25" s="6" customFormat="1" x14ac:dyDescent="0.3">
      <c r="A69" s="2"/>
      <c r="B69" s="2"/>
      <c r="C69" s="2"/>
      <c r="D69" s="2"/>
      <c r="F69" s="108"/>
      <c r="L69" s="108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6" customFormat="1" x14ac:dyDescent="0.3">
      <c r="A70" s="2"/>
      <c r="B70" s="2"/>
      <c r="C70" s="2"/>
      <c r="D70" s="2"/>
      <c r="F70" s="108"/>
      <c r="L70" s="108"/>
      <c r="P70" s="2"/>
      <c r="Q70" s="2"/>
      <c r="R70" s="2"/>
      <c r="S70" s="2"/>
      <c r="T70" s="2"/>
      <c r="U70" s="2"/>
      <c r="V70" s="2"/>
      <c r="W70" s="2"/>
      <c r="X70" s="2"/>
      <c r="Y70" s="2"/>
    </row>
  </sheetData>
  <mergeCells count="12">
    <mergeCell ref="B1:W1"/>
    <mergeCell ref="B2:W2"/>
    <mergeCell ref="B3:W3"/>
    <mergeCell ref="Y4:AB4"/>
    <mergeCell ref="AD4:AG4"/>
    <mergeCell ref="C44:W44"/>
    <mergeCell ref="C45:W45"/>
    <mergeCell ref="C46:W46"/>
    <mergeCell ref="H6:I6"/>
    <mergeCell ref="N6:O6"/>
    <mergeCell ref="V6:W6"/>
    <mergeCell ref="C32:D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55"/>
  <sheetViews>
    <sheetView showGridLines="0" zoomScale="143" zoomScaleNormal="100" zoomScalePageLayoutView="90" workbookViewId="0">
      <selection activeCell="L18" sqref="L18"/>
    </sheetView>
  </sheetViews>
  <sheetFormatPr defaultColWidth="11.453125" defaultRowHeight="14" x14ac:dyDescent="0.3"/>
  <cols>
    <col min="1" max="1" width="5.1796875" style="2" customWidth="1"/>
    <col min="2" max="2" width="1.26953125" style="31" customWidth="1"/>
    <col min="3" max="3" width="6.81640625" style="2" customWidth="1"/>
    <col min="4" max="4" width="37.54296875" style="2" customWidth="1"/>
    <col min="5" max="6" width="15.7265625" style="2" customWidth="1"/>
    <col min="7" max="7" width="2.1796875" style="2" hidden="1" customWidth="1"/>
    <col min="8" max="8" width="12.1796875" style="2" customWidth="1"/>
    <col min="9" max="9" width="11.453125" style="2"/>
    <col min="10" max="10" width="1.26953125" style="2" hidden="1" customWidth="1"/>
    <col min="11" max="11" width="14.1796875" style="2" bestFit="1" customWidth="1"/>
    <col min="12" max="16384" width="11.453125" style="2"/>
  </cols>
  <sheetData>
    <row r="1" spans="2:11" ht="23" x14ac:dyDescent="0.3">
      <c r="B1" s="405" t="s">
        <v>81</v>
      </c>
      <c r="C1" s="405"/>
      <c r="D1" s="405"/>
      <c r="E1" s="405"/>
      <c r="F1" s="405"/>
      <c r="G1" s="405"/>
      <c r="H1" s="405"/>
      <c r="I1" s="405"/>
      <c r="J1" s="405"/>
    </row>
    <row r="2" spans="2:11" ht="18.75" customHeight="1" x14ac:dyDescent="0.3">
      <c r="B2" s="404" t="s">
        <v>82</v>
      </c>
      <c r="C2" s="404"/>
      <c r="D2" s="404"/>
      <c r="E2" s="404"/>
      <c r="F2" s="404"/>
      <c r="G2" s="404"/>
      <c r="H2" s="404"/>
      <c r="I2" s="404"/>
      <c r="J2" s="404"/>
      <c r="K2" s="10"/>
    </row>
    <row r="3" spans="2:11" ht="18.75" customHeight="1" x14ac:dyDescent="0.3">
      <c r="B3" s="406" t="s">
        <v>54</v>
      </c>
      <c r="C3" s="406"/>
      <c r="D3" s="406"/>
      <c r="E3" s="406"/>
      <c r="F3" s="406"/>
      <c r="G3" s="406"/>
      <c r="H3" s="406"/>
      <c r="I3" s="406"/>
      <c r="J3" s="406"/>
      <c r="K3" s="10"/>
    </row>
    <row r="4" spans="2:11" ht="7.5" hidden="1" customHeight="1" x14ac:dyDescent="0.3">
      <c r="B4" s="332"/>
      <c r="C4" s="112"/>
      <c r="D4" s="112"/>
      <c r="E4" s="112"/>
      <c r="F4" s="112"/>
      <c r="G4" s="112"/>
      <c r="H4" s="112"/>
      <c r="I4" s="112"/>
      <c r="J4" s="112"/>
      <c r="K4" s="10"/>
    </row>
    <row r="5" spans="2:11" ht="9.75" hidden="1" customHeight="1" x14ac:dyDescent="0.3">
      <c r="B5" s="331"/>
      <c r="C5" s="10"/>
      <c r="D5" s="10"/>
      <c r="E5" s="10"/>
      <c r="F5" s="10"/>
      <c r="G5" s="10"/>
      <c r="H5" s="10"/>
      <c r="I5" s="113"/>
      <c r="J5" s="10"/>
      <c r="K5" s="10"/>
    </row>
    <row r="6" spans="2:11" x14ac:dyDescent="0.3">
      <c r="B6" s="331"/>
      <c r="C6" s="331"/>
      <c r="D6" s="331"/>
      <c r="E6" s="287" t="s">
        <v>83</v>
      </c>
      <c r="F6" s="287" t="s">
        <v>84</v>
      </c>
      <c r="G6" s="288"/>
      <c r="H6" s="403" t="s">
        <v>55</v>
      </c>
      <c r="I6" s="403"/>
      <c r="J6" s="10"/>
      <c r="K6" s="10"/>
    </row>
    <row r="7" spans="2:11" ht="14.5" thickBot="1" x14ac:dyDescent="0.35">
      <c r="B7" s="331"/>
      <c r="C7" s="331"/>
      <c r="D7" s="331"/>
      <c r="E7" s="278">
        <v>2025</v>
      </c>
      <c r="F7" s="278">
        <v>2024</v>
      </c>
      <c r="G7" s="279"/>
      <c r="H7" s="280" t="s">
        <v>56</v>
      </c>
      <c r="I7" s="280" t="s">
        <v>57</v>
      </c>
      <c r="J7" s="10"/>
      <c r="K7" s="10"/>
    </row>
    <row r="8" spans="2:11" ht="21" customHeight="1" x14ac:dyDescent="0.3">
      <c r="B8" s="333"/>
      <c r="C8" s="249" t="s">
        <v>85</v>
      </c>
      <c r="D8" s="250"/>
      <c r="E8" s="248"/>
      <c r="F8" s="248"/>
      <c r="G8" s="251"/>
      <c r="H8" s="252"/>
      <c r="I8" s="252"/>
      <c r="J8" s="10"/>
      <c r="K8" s="10"/>
    </row>
    <row r="9" spans="2:11" ht="15" customHeight="1" x14ac:dyDescent="0.3">
      <c r="B9" s="334"/>
      <c r="C9" s="292" t="s">
        <v>86</v>
      </c>
      <c r="D9" s="292"/>
      <c r="E9" s="338">
        <v>32348.427105370873</v>
      </c>
      <c r="F9" s="338">
        <v>29544.59890381918</v>
      </c>
      <c r="G9" s="253">
        <v>0</v>
      </c>
      <c r="H9" s="254">
        <v>2803.8282015516925</v>
      </c>
      <c r="I9" s="255">
        <v>9.4901549033696639</v>
      </c>
      <c r="J9" s="10"/>
      <c r="K9" s="11"/>
    </row>
    <row r="10" spans="2:11" ht="14.15" customHeight="1" x14ac:dyDescent="0.3">
      <c r="B10" s="334"/>
      <c r="C10" s="292" t="s">
        <v>87</v>
      </c>
      <c r="D10" s="292"/>
      <c r="E10" s="338">
        <v>19909.466144494774</v>
      </c>
      <c r="F10" s="338">
        <v>23551.530907713157</v>
      </c>
      <c r="G10" s="253">
        <v>0</v>
      </c>
      <c r="H10" s="254">
        <v>-3642.0647632183827</v>
      </c>
      <c r="I10" s="255">
        <v>-15.464237876891485</v>
      </c>
      <c r="J10" s="10"/>
      <c r="K10" s="10"/>
    </row>
    <row r="11" spans="2:11" x14ac:dyDescent="0.3">
      <c r="B11" s="334"/>
      <c r="C11" s="292" t="s">
        <v>88</v>
      </c>
      <c r="D11" s="292"/>
      <c r="E11" s="338">
        <v>14567.092068361571</v>
      </c>
      <c r="F11" s="338">
        <v>13181.790293029748</v>
      </c>
      <c r="G11" s="253">
        <v>0</v>
      </c>
      <c r="H11" s="254">
        <v>1385.3017753318236</v>
      </c>
      <c r="I11" s="255">
        <v>10.509208116171752</v>
      </c>
      <c r="J11" s="10"/>
      <c r="K11" s="10"/>
    </row>
    <row r="12" spans="2:11" x14ac:dyDescent="0.3">
      <c r="B12" s="334"/>
      <c r="C12" s="292" t="s">
        <v>89</v>
      </c>
      <c r="D12" s="292"/>
      <c r="E12" s="338">
        <v>1813.5950871807477</v>
      </c>
      <c r="F12" s="338">
        <v>1384.7778972344479</v>
      </c>
      <c r="G12" s="253">
        <v>0</v>
      </c>
      <c r="H12" s="254">
        <v>428.81718994629978</v>
      </c>
      <c r="I12" s="255">
        <v>30.966495840430031</v>
      </c>
      <c r="J12" s="10"/>
      <c r="K12" s="10"/>
    </row>
    <row r="13" spans="2:11" x14ac:dyDescent="0.3">
      <c r="B13" s="334"/>
      <c r="C13" s="337"/>
      <c r="D13" s="256" t="s">
        <v>90</v>
      </c>
      <c r="E13" s="339">
        <v>68638.580405407964</v>
      </c>
      <c r="F13" s="339">
        <v>67662.69800179654</v>
      </c>
      <c r="G13" s="253">
        <v>0</v>
      </c>
      <c r="H13" s="254">
        <v>975.8824036114238</v>
      </c>
      <c r="I13" s="255">
        <v>1.4422753340186167</v>
      </c>
      <c r="J13" s="10"/>
      <c r="K13" s="10"/>
    </row>
    <row r="14" spans="2:11" x14ac:dyDescent="0.3">
      <c r="B14" s="335"/>
      <c r="C14" s="250"/>
      <c r="D14" s="250"/>
      <c r="E14" s="340"/>
      <c r="F14" s="340"/>
      <c r="G14" s="253"/>
      <c r="H14" s="254"/>
      <c r="I14" s="255"/>
      <c r="J14" s="10"/>
      <c r="K14" s="10"/>
    </row>
    <row r="15" spans="2:11" x14ac:dyDescent="0.3">
      <c r="B15" s="334"/>
      <c r="C15" s="292" t="s">
        <v>91</v>
      </c>
      <c r="D15" s="292"/>
      <c r="E15" s="338">
        <v>14129.901677568207</v>
      </c>
      <c r="F15" s="338">
        <v>13517.775193563712</v>
      </c>
      <c r="G15" s="253">
        <v>0</v>
      </c>
      <c r="H15" s="254">
        <v>612.12648400449507</v>
      </c>
      <c r="I15" s="255">
        <v>4.5283079148701111</v>
      </c>
      <c r="J15" s="10"/>
      <c r="K15" s="10"/>
    </row>
    <row r="16" spans="2:11" x14ac:dyDescent="0.3">
      <c r="B16" s="334"/>
      <c r="C16" s="292" t="s">
        <v>92</v>
      </c>
      <c r="D16" s="292"/>
      <c r="E16" s="338">
        <v>84222.138245482827</v>
      </c>
      <c r="F16" s="338">
        <v>83097.090045069941</v>
      </c>
      <c r="G16" s="253">
        <v>0</v>
      </c>
      <c r="H16" s="254">
        <v>1125.0482004128862</v>
      </c>
      <c r="I16" s="255">
        <v>1.3538960266872069</v>
      </c>
      <c r="J16" s="10"/>
      <c r="K16" s="10"/>
    </row>
    <row r="17" spans="2:13" x14ac:dyDescent="0.3">
      <c r="B17" s="334"/>
      <c r="C17" s="292" t="s">
        <v>93</v>
      </c>
      <c r="D17" s="292"/>
      <c r="E17" s="338">
        <v>1318.7267938120649</v>
      </c>
      <c r="F17" s="338">
        <v>1566.6647239526301</v>
      </c>
      <c r="G17" s="253">
        <v>0</v>
      </c>
      <c r="H17" s="254">
        <v>-247.93793014056519</v>
      </c>
      <c r="I17" s="255">
        <v>-15.825844952647438</v>
      </c>
      <c r="J17" s="10"/>
      <c r="K17" s="10"/>
    </row>
    <row r="18" spans="2:13" x14ac:dyDescent="0.3">
      <c r="B18" s="334"/>
      <c r="C18" s="292" t="s">
        <v>94</v>
      </c>
      <c r="D18" s="292"/>
      <c r="E18" s="338">
        <v>123511.26807371539</v>
      </c>
      <c r="F18" s="338">
        <v>126791.96100149247</v>
      </c>
      <c r="G18" s="253">
        <v>0</v>
      </c>
      <c r="H18" s="254">
        <v>-3280.6929277770832</v>
      </c>
      <c r="I18" s="255">
        <v>-2.5874613042213834</v>
      </c>
      <c r="J18" s="10"/>
      <c r="K18" s="10"/>
      <c r="L18" s="9"/>
    </row>
    <row r="19" spans="2:13" x14ac:dyDescent="0.3">
      <c r="B19" s="336"/>
      <c r="C19" s="250"/>
      <c r="D19" s="256" t="s">
        <v>95</v>
      </c>
      <c r="E19" s="339">
        <v>291820.61519598647</v>
      </c>
      <c r="F19" s="339">
        <v>292636.18896587531</v>
      </c>
      <c r="G19" s="253">
        <v>0</v>
      </c>
      <c r="H19" s="254">
        <v>-815.57376988884062</v>
      </c>
      <c r="I19" s="255">
        <v>-0.27869887616119859</v>
      </c>
      <c r="J19" s="10"/>
      <c r="K19" s="10"/>
      <c r="M19" s="9"/>
    </row>
    <row r="20" spans="2:13" ht="16.5" customHeight="1" x14ac:dyDescent="0.3">
      <c r="B20" s="335"/>
      <c r="C20" s="249" t="s">
        <v>96</v>
      </c>
      <c r="D20" s="250"/>
      <c r="E20" s="340"/>
      <c r="F20" s="340"/>
      <c r="G20" s="253"/>
      <c r="H20" s="254"/>
      <c r="I20" s="255"/>
      <c r="J20" s="114"/>
      <c r="K20" s="10"/>
      <c r="L20" s="9"/>
      <c r="M20" s="9"/>
    </row>
    <row r="21" spans="2:13" x14ac:dyDescent="0.3">
      <c r="B21" s="334"/>
      <c r="C21" s="292" t="s">
        <v>97</v>
      </c>
      <c r="D21" s="292"/>
      <c r="E21" s="338">
        <v>23812.453881104211</v>
      </c>
      <c r="F21" s="338">
        <v>3364.7163338945002</v>
      </c>
      <c r="G21" s="293">
        <v>0</v>
      </c>
      <c r="H21" s="294">
        <v>20447.737547209712</v>
      </c>
      <c r="I21" s="295">
        <v>607.71059186265552</v>
      </c>
      <c r="J21" s="10"/>
      <c r="K21" s="10"/>
    </row>
    <row r="22" spans="2:13" x14ac:dyDescent="0.3">
      <c r="B22" s="334"/>
      <c r="C22" s="292" t="s">
        <v>98</v>
      </c>
      <c r="D22" s="292"/>
      <c r="E22" s="338">
        <v>12384.846734520244</v>
      </c>
      <c r="F22" s="338">
        <v>15484.71004617934</v>
      </c>
      <c r="G22" s="293">
        <v>0</v>
      </c>
      <c r="H22" s="294">
        <v>-3099.8633116590954</v>
      </c>
      <c r="I22" s="295">
        <v>-20.018865722474079</v>
      </c>
      <c r="J22" s="10"/>
      <c r="K22" s="10"/>
      <c r="L22" s="9"/>
    </row>
    <row r="23" spans="2:13" x14ac:dyDescent="0.3">
      <c r="B23" s="334"/>
      <c r="C23" s="292" t="s">
        <v>99</v>
      </c>
      <c r="D23" s="292"/>
      <c r="E23" s="338">
        <v>597.18549181312551</v>
      </c>
      <c r="F23" s="338">
        <v>649.27367921597443</v>
      </c>
      <c r="G23" s="293">
        <v>0</v>
      </c>
      <c r="H23" s="294">
        <v>-52.088187402848916</v>
      </c>
      <c r="I23" s="295">
        <v>-8.0225318028828152</v>
      </c>
      <c r="J23" s="10"/>
      <c r="K23" s="10"/>
    </row>
    <row r="24" spans="2:13" x14ac:dyDescent="0.3">
      <c r="B24" s="334"/>
      <c r="C24" s="292" t="s">
        <v>100</v>
      </c>
      <c r="D24" s="292"/>
      <c r="E24" s="338">
        <v>26277.400509251493</v>
      </c>
      <c r="F24" s="338">
        <v>25968.597954024808</v>
      </c>
      <c r="G24" s="293">
        <v>0</v>
      </c>
      <c r="H24" s="294">
        <v>308.80255522668449</v>
      </c>
      <c r="I24" s="295">
        <v>1.1891383422909296</v>
      </c>
      <c r="J24" s="10"/>
      <c r="K24" s="10"/>
      <c r="L24" s="9"/>
    </row>
    <row r="25" spans="2:13" x14ac:dyDescent="0.3">
      <c r="B25" s="334"/>
      <c r="C25" s="250"/>
      <c r="D25" s="256" t="s">
        <v>101</v>
      </c>
      <c r="E25" s="339">
        <v>63071.886616689073</v>
      </c>
      <c r="F25" s="339">
        <v>45467.298013314619</v>
      </c>
      <c r="G25" s="253">
        <v>0</v>
      </c>
      <c r="H25" s="254">
        <v>17604.588603374454</v>
      </c>
      <c r="I25" s="255">
        <v>38.7192320032282</v>
      </c>
      <c r="J25" s="10"/>
      <c r="K25" s="10"/>
      <c r="L25" s="9"/>
    </row>
    <row r="26" spans="2:13" x14ac:dyDescent="0.3">
      <c r="B26" s="335"/>
      <c r="C26" s="250"/>
      <c r="D26" s="250"/>
      <c r="E26" s="340"/>
      <c r="F26" s="340"/>
      <c r="G26" s="253"/>
      <c r="H26" s="254"/>
      <c r="I26" s="255"/>
      <c r="J26" s="10"/>
      <c r="K26" s="10"/>
      <c r="L26" s="9"/>
    </row>
    <row r="27" spans="2:13" x14ac:dyDescent="0.3">
      <c r="B27" s="334"/>
      <c r="C27" s="292" t="s">
        <v>102</v>
      </c>
      <c r="D27" s="292"/>
      <c r="E27" s="338">
        <v>40102.713404239374</v>
      </c>
      <c r="F27" s="338">
        <v>45149.24070312977</v>
      </c>
      <c r="G27" s="293">
        <v>0</v>
      </c>
      <c r="H27" s="294">
        <v>-5046.5272988903962</v>
      </c>
      <c r="I27" s="295">
        <v>-11.177435589831674</v>
      </c>
      <c r="J27" s="10"/>
      <c r="K27" s="10"/>
      <c r="L27" s="9"/>
    </row>
    <row r="28" spans="2:13" x14ac:dyDescent="0.3">
      <c r="B28" s="334"/>
      <c r="C28" s="292" t="s">
        <v>103</v>
      </c>
      <c r="D28" s="292"/>
      <c r="E28" s="338">
        <v>731.90467278906954</v>
      </c>
      <c r="F28" s="338">
        <v>916.54910120843499</v>
      </c>
      <c r="G28" s="293">
        <v>0</v>
      </c>
      <c r="H28" s="294">
        <v>-184.64442841936545</v>
      </c>
      <c r="I28" s="295">
        <v>-20.1456122946298</v>
      </c>
      <c r="J28" s="10"/>
      <c r="K28" s="10"/>
      <c r="L28" s="9"/>
    </row>
    <row r="29" spans="2:13" x14ac:dyDescent="0.3">
      <c r="B29" s="334"/>
      <c r="C29" s="292" t="s">
        <v>104</v>
      </c>
      <c r="D29" s="292"/>
      <c r="E29" s="338">
        <v>26481.845763015648</v>
      </c>
      <c r="F29" s="338">
        <v>27198.896614352394</v>
      </c>
      <c r="G29" s="293">
        <v>0</v>
      </c>
      <c r="H29" s="294">
        <v>-717.05085133674584</v>
      </c>
      <c r="I29" s="295">
        <v>-2.6363233093741445</v>
      </c>
      <c r="J29" s="10"/>
      <c r="K29" s="10"/>
      <c r="L29" s="9"/>
    </row>
    <row r="30" spans="2:13" ht="17.5" customHeight="1" x14ac:dyDescent="0.3">
      <c r="B30" s="334"/>
      <c r="C30" s="250"/>
      <c r="D30" s="256" t="s">
        <v>105</v>
      </c>
      <c r="E30" s="339">
        <v>130388.35045673317</v>
      </c>
      <c r="F30" s="339">
        <v>118731.98443200524</v>
      </c>
      <c r="G30" s="253">
        <v>0</v>
      </c>
      <c r="H30" s="254">
        <v>11656.366024727933</v>
      </c>
      <c r="I30" s="255">
        <v>9.8173765733724707</v>
      </c>
      <c r="J30" s="10"/>
      <c r="K30" s="10"/>
      <c r="L30" s="9"/>
      <c r="M30" s="9"/>
    </row>
    <row r="31" spans="2:13" ht="19.5" customHeight="1" x14ac:dyDescent="0.3">
      <c r="B31" s="335"/>
      <c r="C31" s="249" t="s">
        <v>106</v>
      </c>
      <c r="D31" s="257"/>
      <c r="E31" s="339"/>
      <c r="F31" s="339"/>
      <c r="G31" s="253"/>
      <c r="H31" s="254"/>
      <c r="I31" s="255"/>
      <c r="J31" s="10"/>
      <c r="K31" s="10"/>
      <c r="L31" s="9"/>
    </row>
    <row r="32" spans="2:13" x14ac:dyDescent="0.3">
      <c r="B32" s="334"/>
      <c r="C32" s="292" t="s">
        <v>107</v>
      </c>
      <c r="D32" s="292"/>
      <c r="E32" s="338">
        <v>32987.029045952193</v>
      </c>
      <c r="F32" s="338">
        <v>36109.019047578702</v>
      </c>
      <c r="G32" s="293">
        <v>0</v>
      </c>
      <c r="H32" s="294">
        <v>-3121.9900016265092</v>
      </c>
      <c r="I32" s="295">
        <v>-8.6460116723549021</v>
      </c>
      <c r="J32" s="10"/>
      <c r="K32" s="10"/>
      <c r="L32" s="9"/>
    </row>
    <row r="33" spans="2:13" x14ac:dyDescent="0.3">
      <c r="B33" s="334"/>
      <c r="C33" s="292" t="s">
        <v>108</v>
      </c>
      <c r="D33" s="292"/>
      <c r="E33" s="338">
        <v>945.17352726000001</v>
      </c>
      <c r="F33" s="338">
        <v>945.17352726000001</v>
      </c>
      <c r="G33" s="293">
        <v>0</v>
      </c>
      <c r="H33" s="294">
        <v>0</v>
      </c>
      <c r="I33" s="295">
        <v>0</v>
      </c>
      <c r="J33" s="10"/>
      <c r="K33" s="10"/>
      <c r="L33" s="9"/>
    </row>
    <row r="34" spans="2:13" x14ac:dyDescent="0.3">
      <c r="B34" s="334"/>
      <c r="C34" s="292" t="s">
        <v>109</v>
      </c>
      <c r="D34" s="292"/>
      <c r="E34" s="338">
        <v>112577.50390199426</v>
      </c>
      <c r="F34" s="338">
        <v>117287.24427546916</v>
      </c>
      <c r="G34" s="293">
        <v>0</v>
      </c>
      <c r="H34" s="294">
        <v>-4709.740373474895</v>
      </c>
      <c r="I34" s="295">
        <v>-4.0155606030040758</v>
      </c>
      <c r="J34" s="10"/>
      <c r="K34" s="10"/>
      <c r="L34" s="9"/>
    </row>
    <row r="35" spans="2:13" x14ac:dyDescent="0.3">
      <c r="B35" s="334"/>
      <c r="C35" s="292" t="s">
        <v>110</v>
      </c>
      <c r="D35" s="292"/>
      <c r="E35" s="338">
        <v>14922.558264211708</v>
      </c>
      <c r="F35" s="338">
        <v>19562.767683007372</v>
      </c>
      <c r="G35" s="293">
        <v>0</v>
      </c>
      <c r="H35" s="294">
        <v>-4640.2094187956645</v>
      </c>
      <c r="I35" s="295">
        <v>-23.719595785141621</v>
      </c>
      <c r="J35" s="10"/>
      <c r="K35" s="10"/>
      <c r="L35" s="9"/>
    </row>
    <row r="36" spans="2:13" x14ac:dyDescent="0.3">
      <c r="B36" s="334"/>
      <c r="C36" s="250"/>
      <c r="D36" s="256" t="s">
        <v>111</v>
      </c>
      <c r="E36" s="339">
        <v>161432.26473941817</v>
      </c>
      <c r="F36" s="339">
        <v>173904.20453331523</v>
      </c>
      <c r="G36" s="253">
        <v>0</v>
      </c>
      <c r="H36" s="254">
        <v>-12471.939793897065</v>
      </c>
      <c r="I36" s="255">
        <v>-7.1717298770127114</v>
      </c>
      <c r="J36" s="10"/>
      <c r="K36" s="10"/>
      <c r="L36" s="9"/>
    </row>
    <row r="37" spans="2:13" x14ac:dyDescent="0.3">
      <c r="B37" s="335"/>
      <c r="C37" s="256"/>
      <c r="D37" s="250"/>
      <c r="E37" s="340"/>
      <c r="F37" s="340"/>
      <c r="G37" s="253"/>
      <c r="H37" s="254"/>
      <c r="I37" s="255"/>
      <c r="J37" s="10"/>
      <c r="K37" s="10"/>
      <c r="L37" s="9"/>
      <c r="M37" s="9"/>
    </row>
    <row r="38" spans="2:13" ht="14.5" thickBot="1" x14ac:dyDescent="0.35">
      <c r="B38" s="336"/>
      <c r="C38" s="281" t="s">
        <v>112</v>
      </c>
      <c r="D38" s="282"/>
      <c r="E38" s="341">
        <v>291820.61519615131</v>
      </c>
      <c r="F38" s="341">
        <v>292636.18896532047</v>
      </c>
      <c r="G38" s="283">
        <v>0</v>
      </c>
      <c r="H38" s="284">
        <v>-815.5737691691611</v>
      </c>
      <c r="I38" s="285">
        <v>-0.2786988759157949</v>
      </c>
      <c r="J38" s="10"/>
      <c r="K38" s="10"/>
      <c r="L38" s="9"/>
    </row>
    <row r="39" spans="2:13" x14ac:dyDescent="0.3">
      <c r="B39" s="331"/>
      <c r="C39" s="10"/>
      <c r="D39" s="10"/>
      <c r="E39" s="10"/>
      <c r="F39" s="10"/>
      <c r="G39" s="10"/>
      <c r="H39" s="10"/>
      <c r="I39" s="10"/>
      <c r="J39" s="10"/>
      <c r="K39" s="10"/>
    </row>
    <row r="40" spans="2:13" x14ac:dyDescent="0.3">
      <c r="E40" s="115"/>
      <c r="F40" s="115"/>
    </row>
    <row r="41" spans="2:13" ht="14.5" x14ac:dyDescent="0.35">
      <c r="E41" s="63"/>
      <c r="F41" s="63"/>
      <c r="I41" s="116"/>
    </row>
    <row r="42" spans="2:13" x14ac:dyDescent="0.3">
      <c r="I42" s="77"/>
    </row>
    <row r="43" spans="2:13" ht="14.5" x14ac:dyDescent="0.35">
      <c r="E43" s="11"/>
      <c r="F43" s="11"/>
      <c r="I43" s="116"/>
    </row>
    <row r="44" spans="2:13" x14ac:dyDescent="0.3">
      <c r="F44" s="9"/>
    </row>
    <row r="45" spans="2:13" x14ac:dyDescent="0.3">
      <c r="E45" s="77"/>
    </row>
    <row r="46" spans="2:13" x14ac:dyDescent="0.3">
      <c r="F46" s="9"/>
      <c r="G46" s="77"/>
      <c r="I46" s="77"/>
      <c r="K46" s="77"/>
    </row>
    <row r="47" spans="2:13" x14ac:dyDescent="0.3">
      <c r="E47" s="9"/>
    </row>
    <row r="49" spans="5:11" x14ac:dyDescent="0.3">
      <c r="E49" s="73"/>
      <c r="G49" s="77"/>
      <c r="I49" s="77"/>
      <c r="K49" s="77"/>
    </row>
    <row r="50" spans="5:11" x14ac:dyDescent="0.3">
      <c r="E50" s="73"/>
    </row>
    <row r="51" spans="5:11" x14ac:dyDescent="0.3">
      <c r="E51" s="73"/>
    </row>
    <row r="52" spans="5:11" x14ac:dyDescent="0.3">
      <c r="E52" s="73"/>
      <c r="G52" s="77"/>
      <c r="I52" s="77"/>
      <c r="K52" s="77"/>
    </row>
    <row r="53" spans="5:11" x14ac:dyDescent="0.3">
      <c r="E53" s="9"/>
    </row>
    <row r="55" spans="5:11" x14ac:dyDescent="0.3">
      <c r="E55" s="9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2"/>
  <sheetViews>
    <sheetView showGridLines="0" zoomScale="124" workbookViewId="0">
      <selection activeCell="E12" sqref="B9:E12"/>
    </sheetView>
  </sheetViews>
  <sheetFormatPr defaultColWidth="11.453125" defaultRowHeight="14" x14ac:dyDescent="0.3"/>
  <cols>
    <col min="1" max="1" width="11.453125" style="2"/>
    <col min="2" max="2" width="24" style="2" bestFit="1" customWidth="1"/>
    <col min="3" max="3" width="10.26953125" style="2" bestFit="1" customWidth="1"/>
    <col min="4" max="4" width="9.1796875" style="2" customWidth="1"/>
    <col min="5" max="5" width="13.1796875" style="2" bestFit="1" customWidth="1"/>
    <col min="6" max="10" width="9.1796875" style="2" customWidth="1"/>
    <col min="11" max="12" width="9.1796875" style="2" hidden="1" customWidth="1"/>
    <col min="13" max="13" width="9.1796875" style="2" customWidth="1"/>
    <col min="14" max="16384" width="11.453125" style="2"/>
  </cols>
  <sheetData>
    <row r="2" spans="2:13" ht="18" x14ac:dyDescent="0.4">
      <c r="B2" s="407" t="s">
        <v>113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</row>
    <row r="3" spans="2:13" ht="9.75" customHeight="1" x14ac:dyDescent="0.3"/>
    <row r="4" spans="2:13" ht="14.5" thickBot="1" x14ac:dyDescent="0.35">
      <c r="C4" s="273">
        <v>2025</v>
      </c>
      <c r="D4" s="273">
        <v>2026</v>
      </c>
      <c r="E4" s="273">
        <v>2027</v>
      </c>
      <c r="F4" s="273">
        <v>2028</v>
      </c>
      <c r="G4" s="273">
        <v>2029</v>
      </c>
      <c r="H4" s="273">
        <v>2030</v>
      </c>
      <c r="I4" s="273" t="s">
        <v>198</v>
      </c>
      <c r="J4" s="273">
        <v>2032</v>
      </c>
      <c r="K4" s="273" t="s">
        <v>198</v>
      </c>
      <c r="L4" s="273">
        <v>2034</v>
      </c>
      <c r="M4" s="273" t="s">
        <v>165</v>
      </c>
    </row>
    <row r="5" spans="2:13" ht="17.149999999999999" customHeight="1" x14ac:dyDescent="0.3">
      <c r="B5" s="199" t="s">
        <v>114</v>
      </c>
      <c r="C5" s="259">
        <v>1345.79568622029</v>
      </c>
      <c r="D5" s="259">
        <v>23019.361329093055</v>
      </c>
      <c r="E5" s="259">
        <v>10145.815639111845</v>
      </c>
      <c r="F5" s="259">
        <v>3080.1410260589851</v>
      </c>
      <c r="G5" s="259">
        <v>9556.3963284580313</v>
      </c>
      <c r="H5" s="259">
        <v>3047.2155555250338</v>
      </c>
      <c r="I5" s="259"/>
      <c r="J5" s="259">
        <v>13720.441720876352</v>
      </c>
      <c r="K5" s="259"/>
      <c r="L5" s="259">
        <v>0</v>
      </c>
      <c r="M5" s="259">
        <v>63915.167285343603</v>
      </c>
    </row>
    <row r="6" spans="2:13" ht="16" customHeight="1" thickBot="1" x14ac:dyDescent="0.35">
      <c r="B6" s="274" t="s">
        <v>115</v>
      </c>
      <c r="C6" s="227">
        <v>2.1055967517257749E-2</v>
      </c>
      <c r="D6" s="227">
        <v>0.36015491012211787</v>
      </c>
      <c r="E6" s="227">
        <v>0.15873877938575595</v>
      </c>
      <c r="F6" s="227">
        <v>4.819108134862525E-2</v>
      </c>
      <c r="G6" s="227">
        <v>0.14951687892475266</v>
      </c>
      <c r="H6" s="227">
        <v>4.7675938043328744E-2</v>
      </c>
      <c r="I6" s="227"/>
      <c r="J6" s="227">
        <v>0.21466644465816156</v>
      </c>
      <c r="K6" s="227"/>
      <c r="L6" s="227">
        <v>0</v>
      </c>
      <c r="M6" s="227">
        <v>0.99999999999999967</v>
      </c>
    </row>
    <row r="7" spans="2:13" ht="2.5" customHeight="1" x14ac:dyDescent="0.3"/>
    <row r="8" spans="2:13" ht="13" customHeight="1" x14ac:dyDescent="0.3"/>
    <row r="9" spans="2:13" ht="17.149999999999999" customHeight="1" thickBot="1" x14ac:dyDescent="0.35">
      <c r="B9" s="267" t="s">
        <v>116</v>
      </c>
      <c r="C9" s="273" t="s">
        <v>117</v>
      </c>
      <c r="D9" s="273" t="s">
        <v>118</v>
      </c>
      <c r="E9" s="273" t="s">
        <v>119</v>
      </c>
    </row>
    <row r="10" spans="2:13" ht="17.5" customHeight="1" x14ac:dyDescent="0.3">
      <c r="B10" s="258" t="s">
        <v>120</v>
      </c>
      <c r="C10" s="259" t="s">
        <v>199</v>
      </c>
      <c r="D10" s="259" t="s">
        <v>200</v>
      </c>
      <c r="E10" s="259" t="s">
        <v>121</v>
      </c>
    </row>
    <row r="11" spans="2:13" ht="18.649999999999999" customHeight="1" x14ac:dyDescent="0.3">
      <c r="B11" s="258" t="s">
        <v>122</v>
      </c>
      <c r="C11" s="259" t="s">
        <v>201</v>
      </c>
      <c r="D11" s="259" t="s">
        <v>202</v>
      </c>
      <c r="E11" s="259" t="s">
        <v>121</v>
      </c>
    </row>
    <row r="12" spans="2:13" ht="19" customHeight="1" thickBot="1" x14ac:dyDescent="0.35">
      <c r="B12" s="274" t="s">
        <v>123</v>
      </c>
      <c r="C12" s="275" t="s">
        <v>203</v>
      </c>
      <c r="D12" s="275" t="s">
        <v>204</v>
      </c>
      <c r="E12" s="275" t="s">
        <v>121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37"/>
  <sheetViews>
    <sheetView showGridLines="0" zoomScale="129" zoomScaleNormal="80" workbookViewId="0">
      <selection activeCell="C8" sqref="C8:H35"/>
    </sheetView>
  </sheetViews>
  <sheetFormatPr defaultColWidth="11.453125" defaultRowHeight="14" outlineLevelRow="2" x14ac:dyDescent="0.3"/>
  <cols>
    <col min="1" max="1" width="5.1796875" style="2" customWidth="1"/>
    <col min="2" max="2" width="1.26953125" style="31" customWidth="1"/>
    <col min="3" max="3" width="5.453125" style="2" customWidth="1"/>
    <col min="4" max="5" width="11.453125" style="2"/>
    <col min="6" max="6" width="32" style="2" customWidth="1"/>
    <col min="7" max="7" width="14" style="2" customWidth="1"/>
    <col min="8" max="8" width="14.1796875" style="2" bestFit="1" customWidth="1"/>
    <col min="9" max="9" width="5.1796875" style="2" customWidth="1"/>
    <col min="10" max="10" width="11.453125" style="2" customWidth="1"/>
    <col min="11" max="16384" width="11.453125" style="2"/>
  </cols>
  <sheetData>
    <row r="1" spans="2:12" ht="23" x14ac:dyDescent="0.5">
      <c r="B1" s="409" t="s">
        <v>81</v>
      </c>
      <c r="C1" s="409"/>
      <c r="D1" s="409"/>
      <c r="E1" s="409"/>
      <c r="F1" s="409"/>
      <c r="G1" s="409"/>
      <c r="H1" s="409"/>
    </row>
    <row r="2" spans="2:12" ht="20.5" x14ac:dyDescent="0.45">
      <c r="B2" s="410" t="s">
        <v>124</v>
      </c>
      <c r="C2" s="410"/>
      <c r="D2" s="410"/>
      <c r="E2" s="410"/>
      <c r="F2" s="410"/>
      <c r="G2" s="410"/>
      <c r="H2" s="410"/>
    </row>
    <row r="3" spans="2:12" ht="24" customHeight="1" x14ac:dyDescent="0.3">
      <c r="B3" s="406" t="s">
        <v>125</v>
      </c>
      <c r="C3" s="406"/>
      <c r="D3" s="406"/>
      <c r="E3" s="406"/>
      <c r="F3" s="406"/>
      <c r="G3" s="406"/>
      <c r="H3" s="406"/>
      <c r="I3" s="23"/>
    </row>
    <row r="4" spans="2:12" ht="13" hidden="1" customHeight="1" x14ac:dyDescent="0.3">
      <c r="B4" s="344"/>
      <c r="C4" s="117"/>
      <c r="D4" s="117"/>
      <c r="E4" s="117"/>
      <c r="F4" s="117"/>
      <c r="G4" s="118"/>
      <c r="H4" s="118"/>
      <c r="I4" s="8"/>
      <c r="J4" s="8"/>
    </row>
    <row r="5" spans="2:12" ht="6" customHeight="1" x14ac:dyDescent="0.3">
      <c r="C5" s="4"/>
    </row>
    <row r="6" spans="2:12" ht="15.75" customHeight="1" x14ac:dyDescent="0.3">
      <c r="C6" s="342"/>
      <c r="D6" s="31"/>
      <c r="E6" s="31"/>
      <c r="F6" s="31"/>
      <c r="G6" s="408" t="s">
        <v>193</v>
      </c>
      <c r="H6" s="408" t="s">
        <v>83</v>
      </c>
    </row>
    <row r="7" spans="2:12" ht="14.5" thickBot="1" x14ac:dyDescent="0.35">
      <c r="B7" s="343"/>
      <c r="C7" s="343"/>
      <c r="D7" s="343"/>
      <c r="E7" s="343"/>
      <c r="F7" s="343"/>
      <c r="G7" s="304">
        <v>2025</v>
      </c>
      <c r="H7" s="304">
        <v>2024</v>
      </c>
    </row>
    <row r="8" spans="2:12" ht="24" customHeight="1" x14ac:dyDescent="0.3">
      <c r="B8" s="345"/>
      <c r="C8" s="379" t="s">
        <v>126</v>
      </c>
      <c r="D8" s="379"/>
      <c r="E8" s="379"/>
      <c r="F8" s="379"/>
      <c r="G8" s="305">
        <v>26682.857490977181</v>
      </c>
      <c r="H8" s="305">
        <v>25367.35290464621</v>
      </c>
      <c r="L8" s="9"/>
    </row>
    <row r="9" spans="2:12" x14ac:dyDescent="0.3">
      <c r="B9" s="345"/>
      <c r="C9" s="306"/>
      <c r="D9" s="213"/>
      <c r="E9" s="213"/>
      <c r="F9" s="303"/>
      <c r="G9" s="305"/>
      <c r="H9" s="305"/>
    </row>
    <row r="10" spans="2:12" x14ac:dyDescent="0.3">
      <c r="B10" s="345"/>
      <c r="C10" s="213"/>
      <c r="D10" s="213" t="s">
        <v>127</v>
      </c>
      <c r="E10" s="213"/>
      <c r="F10" s="213"/>
      <c r="G10" s="307">
        <v>7466.1245842035523</v>
      </c>
      <c r="H10" s="307">
        <v>6719.4665388824087</v>
      </c>
    </row>
    <row r="11" spans="2:12" x14ac:dyDescent="0.3">
      <c r="B11" s="345"/>
      <c r="C11" s="213"/>
      <c r="D11" s="213" t="s">
        <v>128</v>
      </c>
      <c r="E11" s="213"/>
      <c r="F11" s="213"/>
      <c r="G11" s="307">
        <v>-222.31472108586462</v>
      </c>
      <c r="H11" s="307">
        <v>331.3805057793254</v>
      </c>
    </row>
    <row r="12" spans="2:12" x14ac:dyDescent="0.3">
      <c r="B12" s="345"/>
      <c r="C12" s="213"/>
      <c r="D12" s="213" t="s">
        <v>129</v>
      </c>
      <c r="E12" s="213"/>
      <c r="F12" s="213"/>
      <c r="G12" s="307">
        <v>2699.9732539827601</v>
      </c>
      <c r="H12" s="307">
        <v>2105.5519736142833</v>
      </c>
    </row>
    <row r="13" spans="2:12" x14ac:dyDescent="0.3">
      <c r="B13" s="345"/>
      <c r="C13" s="213"/>
      <c r="D13" s="213" t="s">
        <v>130</v>
      </c>
      <c r="E13" s="213"/>
      <c r="F13" s="213"/>
      <c r="G13" s="307">
        <v>392.4544480148607</v>
      </c>
      <c r="H13" s="307">
        <v>502.81843316849995</v>
      </c>
    </row>
    <row r="14" spans="2:12" x14ac:dyDescent="0.3">
      <c r="B14" s="345"/>
      <c r="C14" s="213"/>
      <c r="D14" s="213"/>
      <c r="E14" s="213"/>
      <c r="F14" s="303"/>
      <c r="G14" s="307"/>
      <c r="H14" s="307"/>
    </row>
    <row r="15" spans="2:12" x14ac:dyDescent="0.3">
      <c r="B15" s="345"/>
      <c r="C15" s="306" t="s">
        <v>131</v>
      </c>
      <c r="D15" s="306"/>
      <c r="E15" s="306"/>
      <c r="F15" s="306"/>
      <c r="G15" s="305">
        <v>37019.09505609249</v>
      </c>
      <c r="H15" s="305">
        <v>35026.570356090728</v>
      </c>
      <c r="L15" s="9"/>
    </row>
    <row r="16" spans="2:12" x14ac:dyDescent="0.3">
      <c r="B16" s="345"/>
      <c r="C16" s="213"/>
      <c r="D16" s="213" t="s">
        <v>132</v>
      </c>
      <c r="E16" s="213"/>
      <c r="F16" s="213"/>
      <c r="G16" s="307">
        <v>-8514.2499521103091</v>
      </c>
      <c r="H16" s="307">
        <v>-5347.3947924011954</v>
      </c>
    </row>
    <row r="17" spans="2:12" x14ac:dyDescent="0.3">
      <c r="B17" s="345"/>
      <c r="C17" s="306" t="s">
        <v>133</v>
      </c>
      <c r="D17" s="306"/>
      <c r="E17" s="306"/>
      <c r="F17" s="306"/>
      <c r="G17" s="305">
        <v>28504.845103982181</v>
      </c>
      <c r="H17" s="305">
        <v>29679.175563689532</v>
      </c>
      <c r="K17" s="9"/>
      <c r="L17" s="9"/>
    </row>
    <row r="18" spans="2:12" x14ac:dyDescent="0.3">
      <c r="B18" s="345"/>
      <c r="C18" s="213"/>
      <c r="D18" s="213"/>
      <c r="E18" s="213"/>
      <c r="F18" s="303"/>
      <c r="G18" s="307"/>
      <c r="H18" s="307"/>
    </row>
    <row r="19" spans="2:12" x14ac:dyDescent="0.3">
      <c r="B19" s="345"/>
      <c r="C19" s="213" t="s">
        <v>134</v>
      </c>
      <c r="D19" s="213"/>
      <c r="E19" s="213"/>
      <c r="F19" s="213"/>
      <c r="G19" s="307"/>
      <c r="H19" s="307"/>
    </row>
    <row r="20" spans="2:12" x14ac:dyDescent="0.3">
      <c r="B20" s="345"/>
      <c r="C20" s="213"/>
      <c r="D20" s="213" t="s">
        <v>135</v>
      </c>
      <c r="E20" s="213"/>
      <c r="F20" s="213"/>
      <c r="G20" s="307">
        <v>-18988.537042157281</v>
      </c>
      <c r="H20" s="307">
        <v>-9648.6591020995038</v>
      </c>
      <c r="L20" s="9"/>
    </row>
    <row r="21" spans="2:12" x14ac:dyDescent="0.3">
      <c r="B21" s="345"/>
      <c r="C21" s="213"/>
      <c r="D21" s="213"/>
      <c r="E21" s="213"/>
      <c r="F21" s="303"/>
      <c r="G21" s="307"/>
      <c r="H21" s="307"/>
    </row>
    <row r="22" spans="2:12" x14ac:dyDescent="0.3">
      <c r="B22" s="345"/>
      <c r="C22" s="213" t="s">
        <v>136</v>
      </c>
      <c r="D22" s="213"/>
      <c r="E22" s="213"/>
      <c r="F22" s="213"/>
      <c r="G22" s="307"/>
      <c r="H22" s="307"/>
    </row>
    <row r="23" spans="2:12" outlineLevel="1" x14ac:dyDescent="0.3">
      <c r="B23" s="345"/>
      <c r="C23" s="213"/>
      <c r="D23" s="213" t="s">
        <v>137</v>
      </c>
      <c r="E23" s="213"/>
      <c r="F23" s="213"/>
      <c r="G23" s="307">
        <v>-16573.771000000001</v>
      </c>
      <c r="H23" s="307">
        <v>-13018.537999999999</v>
      </c>
    </row>
    <row r="24" spans="2:12" x14ac:dyDescent="0.3">
      <c r="B24" s="345"/>
      <c r="C24" s="213"/>
      <c r="D24" s="213" t="s">
        <v>138</v>
      </c>
      <c r="E24" s="213"/>
      <c r="F24" s="213"/>
      <c r="G24" s="307">
        <v>-58.976785999999997</v>
      </c>
      <c r="H24" s="307">
        <v>233.797</v>
      </c>
    </row>
    <row r="25" spans="2:12" x14ac:dyDescent="0.3">
      <c r="B25" s="345"/>
      <c r="C25" s="213"/>
      <c r="D25" s="213" t="s">
        <v>139</v>
      </c>
      <c r="E25" s="213"/>
      <c r="F25" s="213"/>
      <c r="G25" s="307">
        <v>17748.382984000298</v>
      </c>
      <c r="H25" s="307">
        <v>59.60603749999963</v>
      </c>
    </row>
    <row r="26" spans="2:12" x14ac:dyDescent="0.3">
      <c r="B26" s="345"/>
      <c r="C26" s="213"/>
      <c r="D26" s="213" t="s">
        <v>140</v>
      </c>
      <c r="E26" s="213"/>
      <c r="F26" s="213"/>
      <c r="G26" s="307">
        <v>-4151.1857160586715</v>
      </c>
      <c r="H26" s="307">
        <v>-3849.5589752079127</v>
      </c>
    </row>
    <row r="27" spans="2:12" ht="14.15" hidden="1" customHeight="1" outlineLevel="1" x14ac:dyDescent="0.3">
      <c r="B27" s="345"/>
      <c r="C27" s="213"/>
      <c r="D27" s="213" t="s">
        <v>141</v>
      </c>
      <c r="E27" s="213"/>
      <c r="F27" s="213"/>
      <c r="G27" s="307">
        <v>0</v>
      </c>
      <c r="H27" s="307">
        <v>0</v>
      </c>
    </row>
    <row r="28" spans="2:12" outlineLevel="2" x14ac:dyDescent="0.3">
      <c r="B28" s="345"/>
      <c r="C28" s="213"/>
      <c r="D28" s="213" t="s">
        <v>142</v>
      </c>
      <c r="E28" s="213"/>
      <c r="F28" s="213"/>
      <c r="G28" s="307">
        <v>-666.09790344563908</v>
      </c>
      <c r="H28" s="307">
        <v>-544.64756053332781</v>
      </c>
    </row>
    <row r="29" spans="2:12" x14ac:dyDescent="0.3">
      <c r="B29" s="345"/>
      <c r="C29" s="378" t="s">
        <v>143</v>
      </c>
      <c r="D29" s="378"/>
      <c r="E29" s="378"/>
      <c r="F29" s="378"/>
      <c r="G29" s="307">
        <v>-3701.6484215040123</v>
      </c>
      <c r="H29" s="307">
        <v>-17119.34149824124</v>
      </c>
      <c r="L29" s="9"/>
    </row>
    <row r="30" spans="2:12" x14ac:dyDescent="0.3">
      <c r="B30" s="345"/>
      <c r="C30" s="213"/>
      <c r="D30" s="213"/>
      <c r="E30" s="213"/>
      <c r="F30" s="303"/>
      <c r="G30" s="307"/>
      <c r="H30" s="307"/>
    </row>
    <row r="31" spans="2:12" x14ac:dyDescent="0.3">
      <c r="B31" s="345"/>
      <c r="C31" s="306" t="s">
        <v>144</v>
      </c>
      <c r="D31" s="306"/>
      <c r="E31" s="306"/>
      <c r="F31" s="306"/>
      <c r="G31" s="305">
        <v>5814.6596403208896</v>
      </c>
      <c r="H31" s="305">
        <v>2911.1749633487962</v>
      </c>
      <c r="L31" s="9"/>
    </row>
    <row r="32" spans="2:12" x14ac:dyDescent="0.3">
      <c r="B32" s="345"/>
      <c r="C32" s="378" t="s">
        <v>145</v>
      </c>
      <c r="D32" s="378"/>
      <c r="E32" s="378"/>
      <c r="F32" s="378"/>
      <c r="G32" s="307">
        <v>-3010.8314387691939</v>
      </c>
      <c r="H32" s="307">
        <v>3018.6168979890131</v>
      </c>
      <c r="L32" s="9"/>
    </row>
    <row r="33" spans="2:12" x14ac:dyDescent="0.3">
      <c r="B33" s="345"/>
      <c r="C33" s="213"/>
      <c r="D33" s="213"/>
      <c r="E33" s="213"/>
      <c r="F33" s="303"/>
      <c r="G33" s="307"/>
      <c r="H33" s="307"/>
    </row>
    <row r="34" spans="2:12" x14ac:dyDescent="0.3">
      <c r="B34" s="345"/>
      <c r="C34" s="377" t="s">
        <v>146</v>
      </c>
      <c r="D34" s="377"/>
      <c r="E34" s="377"/>
      <c r="F34" s="377"/>
      <c r="G34" s="305">
        <v>29544.59890381918</v>
      </c>
      <c r="H34" s="305">
        <v>22127.958765110066</v>
      </c>
    </row>
    <row r="35" spans="2:12" ht="14.5" thickBot="1" x14ac:dyDescent="0.35">
      <c r="B35" s="346"/>
      <c r="C35" s="376" t="s">
        <v>147</v>
      </c>
      <c r="D35" s="376"/>
      <c r="E35" s="376"/>
      <c r="F35" s="376"/>
      <c r="G35" s="308">
        <v>32348.427105370876</v>
      </c>
      <c r="H35" s="308">
        <v>28057.750626447876</v>
      </c>
      <c r="L35" s="9"/>
    </row>
    <row r="36" spans="2:12" ht="6" customHeight="1" x14ac:dyDescent="0.3">
      <c r="C36" s="78"/>
      <c r="D36" s="78"/>
      <c r="E36" s="78"/>
      <c r="F36" s="78"/>
      <c r="G36" s="1"/>
      <c r="H36" s="1"/>
    </row>
    <row r="37" spans="2:12" x14ac:dyDescent="0.3">
      <c r="G37" s="9"/>
    </row>
  </sheetData>
  <mergeCells count="4">
    <mergeCell ref="B3:H3"/>
    <mergeCell ref="G6:H6"/>
    <mergeCell ref="B1:H1"/>
    <mergeCell ref="B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  <SharedWithUsers xmlns="46281b5f-99cf-4e3d-a982-4ade9d3ae334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9" ma:contentTypeDescription="Crear nuevo documento." ma:contentTypeScope="" ma:versionID="7dcf68af527d824d2345b537354f47ba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58a7775ae622ea67b5b5f7b0c0ba061f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2FA73C-1894-4C05-A2AD-4C7E4F9B2F0F}">
  <ds:schemaRefs>
    <ds:schemaRef ds:uri="http://schemas.microsoft.com/office/2006/documentManagement/types"/>
    <ds:schemaRef ds:uri="http://purl.org/dc/elements/1.1/"/>
    <ds:schemaRef ds:uri="46281b5f-99cf-4e3d-a982-4ade9d3ae334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1dd3e430-85e6-4301-a3bc-1330a731a32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019968-1066-461E-85B9-B53CBD080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547997-A98F-46D3-8C8D-11CFBFA04B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Resumen</vt:lpstr>
      <vt:lpstr>Consolidado</vt:lpstr>
      <vt:lpstr>MEX</vt:lpstr>
      <vt:lpstr>USA </vt:lpstr>
      <vt:lpstr>SUD</vt:lpstr>
      <vt:lpstr>ER </vt:lpstr>
      <vt:lpstr>BG</vt:lpstr>
      <vt:lpstr>Deuda</vt:lpstr>
      <vt:lpstr>FE</vt:lpstr>
      <vt:lpstr>FX</vt:lpstr>
      <vt:lpstr>Segmentos</vt:lpstr>
      <vt:lpstr>Segmentos Dictaminado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LEYVA ACEVEDO FRANCISCO IVAN (MXSEJ)</dc:creator>
  <cp:keywords/>
  <dc:description/>
  <cp:lastModifiedBy>DAVILA RUIZ LUIS ADRIAN (OFCORP)</cp:lastModifiedBy>
  <cp:revision/>
  <dcterms:created xsi:type="dcterms:W3CDTF">2011-07-21T06:06:21Z</dcterms:created>
  <dcterms:modified xsi:type="dcterms:W3CDTF">2025-10-23T12:26:22Z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2023-01-26T18:57:36Z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113f9b4a-e124-4779-9902-e007c3811884</vt:lpwstr>
  </property>
  <property fmtid="{D5CDD505-2E9C-101B-9397-08002B2CF9AE}" pid="10" name="MSIP_Label_5fb22e38-1a08-4b06-a6dd-a7ec074d3af8_ContentBits">
    <vt:lpwstr>0</vt:lpwstr>
  </property>
  <property fmtid="{D5CDD505-2E9C-101B-9397-08002B2CF9AE}" pid="11" name="Order">
    <vt:r8>418800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