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cacontinental-my.sharepoint.com/personal/luis_davila_arcacontal_com/Documents/Escritorio/4Q25/"/>
    </mc:Choice>
  </mc:AlternateContent>
  <xr:revisionPtr revIDLastSave="2222" documentId="6_{27864FB3-26F8-46C1-B220-D314A5C08AFB}" xr6:coauthVersionLast="47" xr6:coauthVersionMax="47" xr10:uidLastSave="{19B233D4-370D-4136-82F8-9F092D1E555B}"/>
  <bookViews>
    <workbookView xWindow="28680" yWindow="1545" windowWidth="29040" windowHeight="15720" tabRatio="849" activeTab="10" xr2:uid="{00000000-000D-0000-FFFF-FFFF00000000}"/>
  </bookViews>
  <sheets>
    <sheet name="Resumen" sheetId="9" r:id="rId1"/>
    <sheet name="Consolidado" sheetId="1" r:id="rId2"/>
    <sheet name="MEX" sheetId="2" r:id="rId3"/>
    <sheet name="USA " sheetId="22" r:id="rId4"/>
    <sheet name="SUD" sheetId="3" r:id="rId5"/>
    <sheet name="ER " sheetId="21" r:id="rId6"/>
    <sheet name="BG" sheetId="5" r:id="rId7"/>
    <sheet name="Deuda" sheetId="26" r:id="rId8"/>
    <sheet name="FE" sheetId="8" r:id="rId9"/>
    <sheet name="Segmentos" sheetId="24" r:id="rId10"/>
    <sheet name="FX" sheetId="25" r:id="rId11"/>
    <sheet name="Segmentos Dictaminado" sheetId="27" state="hidden" r:id="rId12"/>
  </sheets>
  <externalReferences>
    <externalReference r:id="rId13"/>
  </externalReferences>
  <definedNames>
    <definedName name="MesSel">#REF!</definedName>
    <definedName name="Trim1">#REF!</definedName>
    <definedName name="Trim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26" l="1"/>
  <c r="G4" i="26"/>
  <c r="T14" i="27" l="1"/>
  <c r="S14" i="27"/>
  <c r="R14" i="27"/>
  <c r="Q14" i="27"/>
  <c r="P14" i="27"/>
  <c r="O14" i="27"/>
  <c r="N14" i="27"/>
  <c r="M14" i="27"/>
  <c r="D14" i="27"/>
  <c r="E14" i="27"/>
  <c r="F14" i="27"/>
  <c r="G14" i="27"/>
  <c r="H14" i="27"/>
  <c r="I14" i="27"/>
  <c r="J14" i="27"/>
  <c r="C14" i="27"/>
  <c r="K25" i="27" l="1"/>
  <c r="I4" i="25" l="1"/>
  <c r="H4" i="25"/>
  <c r="D4" i="25" l="1"/>
  <c r="E12" i="25" s="1"/>
  <c r="C4" i="25"/>
  <c r="C12" i="25" s="1"/>
  <c r="I4" i="26" l="1"/>
  <c r="J4" i="26"/>
  <c r="H4" i="26"/>
  <c r="D4" i="26"/>
  <c r="E4" i="26"/>
  <c r="F4" i="26"/>
  <c r="C4" i="26"/>
</calcChain>
</file>

<file path=xl/sharedStrings.xml><?xml version="1.0" encoding="utf-8"?>
<sst xmlns="http://schemas.openxmlformats.org/spreadsheetml/2006/main" count="382" uniqueCount="212">
  <si>
    <t>CIFRAS CONSOLIDADAS EN MILLONES DE PESOS MEXICANOS</t>
  </si>
  <si>
    <t>4T24</t>
  </si>
  <si>
    <t>Variación %</t>
  </si>
  <si>
    <t>Ene-Dic'24</t>
  </si>
  <si>
    <t>Volumen Total de Bebidas (MCU)</t>
  </si>
  <si>
    <t>Ventas Netas</t>
  </si>
  <si>
    <t>EBITDA</t>
  </si>
  <si>
    <t>3T</t>
  </si>
  <si>
    <t>Utilidad Neta</t>
  </si>
  <si>
    <t>4T</t>
  </si>
  <si>
    <t>Volumen total de bebidas incluye garrafón.</t>
  </si>
  <si>
    <t>Ventas Netas sin incluir Ingresos fuera del territorio (FT) en EUA.</t>
  </si>
  <si>
    <r>
      <rPr>
        <b/>
        <i/>
        <sz val="9"/>
        <color rgb="FF262626"/>
        <rFont val="Tenorite"/>
      </rPr>
      <t>EBITDA</t>
    </r>
    <r>
      <rPr>
        <i/>
        <sz val="9"/>
        <color rgb="FF262626"/>
        <rFont val="Tenorite"/>
      </rPr>
      <t xml:space="preserve"> = Utilidad de operación + Depreciación + Amortización + Gastos No Recurrentes</t>
    </r>
  </si>
  <si>
    <t>Ene-Mar</t>
  </si>
  <si>
    <t>Ene-Jun</t>
  </si>
  <si>
    <t>Ene-Sep</t>
  </si>
  <si>
    <t>Ene-Dic</t>
  </si>
  <si>
    <t>'</t>
  </si>
  <si>
    <t xml:space="preserve">Información por segmentos </t>
  </si>
  <si>
    <t xml:space="preserve">TABLA 2: CIFRAS CONSOLIDADAS </t>
  </si>
  <si>
    <t>Volumen por segmento (MCU)</t>
  </si>
  <si>
    <t>Colas</t>
  </si>
  <si>
    <t>Sabores</t>
  </si>
  <si>
    <t>Total Refrescos</t>
  </si>
  <si>
    <r>
      <t>Agua</t>
    </r>
    <r>
      <rPr>
        <vertAlign val="superscript"/>
        <sz val="11"/>
        <color rgb="FF262626"/>
        <rFont val="Tenorite"/>
      </rPr>
      <t>(1)</t>
    </r>
  </si>
  <si>
    <r>
      <t>No Carbonatados</t>
    </r>
    <r>
      <rPr>
        <vertAlign val="superscript"/>
        <sz val="11"/>
        <color rgb="FF262626"/>
        <rFont val="Tenorite"/>
      </rPr>
      <t>(2)</t>
    </r>
  </si>
  <si>
    <t>Volumen sin garrafón</t>
  </si>
  <si>
    <t>Garrafón</t>
  </si>
  <si>
    <t>Volumen Total</t>
  </si>
  <si>
    <t>Estado de Resultados (MM MXP)</t>
  </si>
  <si>
    <r>
      <t>Ventas Netas</t>
    </r>
    <r>
      <rPr>
        <vertAlign val="superscript"/>
        <sz val="11"/>
        <color rgb="FF262626"/>
        <rFont val="Tenorite"/>
      </rPr>
      <t>(3)</t>
    </r>
  </si>
  <si>
    <t>Margen de Contribución</t>
  </si>
  <si>
    <t>140 bp</t>
  </si>
  <si>
    <t>Margen EBITDA</t>
  </si>
  <si>
    <r>
      <rPr>
        <i/>
        <vertAlign val="superscript"/>
        <sz val="9"/>
        <rFont val="Tenorite"/>
      </rPr>
      <t>(3)</t>
    </r>
    <r>
      <rPr>
        <i/>
        <sz val="9"/>
        <rFont val="Tenorite"/>
      </rPr>
      <t>Ventas Netas sin incluir Ingresos fuera del territorio (FT) en EUA.</t>
    </r>
  </si>
  <si>
    <t xml:space="preserve">TABLA 3: CIFRAS PARA MÉXICO </t>
  </si>
  <si>
    <r>
      <t>Agua</t>
    </r>
    <r>
      <rPr>
        <i/>
        <vertAlign val="superscript"/>
        <sz val="11"/>
        <color rgb="FF262626"/>
        <rFont val="Tenorite"/>
      </rPr>
      <t>(1)</t>
    </r>
  </si>
  <si>
    <t>%</t>
  </si>
  <si>
    <r>
      <t>No Carbonatados</t>
    </r>
    <r>
      <rPr>
        <i/>
        <vertAlign val="superscript"/>
        <sz val="11"/>
        <color rgb="FF262626"/>
        <rFont val="Tenorite"/>
      </rPr>
      <t>(2)</t>
    </r>
  </si>
  <si>
    <t>Volumen sin Garrafón</t>
  </si>
  <si>
    <t>Mezclas (%)</t>
  </si>
  <si>
    <t>Retornable</t>
  </si>
  <si>
    <t>No Retornable</t>
  </si>
  <si>
    <t>Familiar</t>
  </si>
  <si>
    <t>Personal</t>
  </si>
  <si>
    <t xml:space="preserve">TABLA 4: CIFRAS PARA ESTADOS UNIDOS </t>
  </si>
  <si>
    <r>
      <t>Ventas Netas</t>
    </r>
    <r>
      <rPr>
        <i/>
        <vertAlign val="superscript"/>
        <sz val="11"/>
        <color rgb="FF262626"/>
        <rFont val="Tenorite"/>
      </rPr>
      <t>(3)</t>
    </r>
  </si>
  <si>
    <r>
      <rPr>
        <i/>
        <vertAlign val="superscript"/>
        <sz val="9"/>
        <color theme="1"/>
        <rFont val="Tenorite"/>
      </rPr>
      <t>(2)</t>
    </r>
    <r>
      <rPr>
        <i/>
        <sz val="9"/>
        <color theme="1"/>
        <rFont val="Tenorite"/>
      </rPr>
      <t>Incluye tés, isotónicos, energéticos, jugos, néctares y bebidas de fruta.</t>
    </r>
  </si>
  <si>
    <t>e</t>
  </si>
  <si>
    <t xml:space="preserve">TABLA 5: CIFRAS PARA SUDAMÉRICA </t>
  </si>
  <si>
    <t>Arca Continental, S.A.B. de C.V. y Subsidiarias</t>
  </si>
  <si>
    <t xml:space="preserve">Estado Consolidado de Resultados </t>
  </si>
  <si>
    <t>(Millones de pesos Mexicanos)</t>
  </si>
  <si>
    <t>Variación</t>
  </si>
  <si>
    <t>MM MXP</t>
  </si>
  <si>
    <t>Costo de Ventas</t>
  </si>
  <si>
    <t>Utilidad Bruta</t>
  </si>
  <si>
    <t>Gastos de Venta</t>
  </si>
  <si>
    <t>Gastos de Administración</t>
  </si>
  <si>
    <t>Total de Gastos</t>
  </si>
  <si>
    <t>Gastos no recurrentes</t>
  </si>
  <si>
    <t>Utilidad de operación antes de otros ingresos</t>
  </si>
  <si>
    <r>
      <t>Otros ingresos (Gastos)</t>
    </r>
    <r>
      <rPr>
        <i/>
        <vertAlign val="superscript"/>
        <sz val="11"/>
        <color rgb="FF262626"/>
        <rFont val="Tenorite"/>
      </rPr>
      <t>(1)</t>
    </r>
  </si>
  <si>
    <t>Utilidad de operación</t>
  </si>
  <si>
    <t>Productos (Gastos) Financieros, Neto</t>
  </si>
  <si>
    <t>Utilidad (Pérdida) Cambiaria, Neta</t>
  </si>
  <si>
    <t>Resultado por posición monetaria</t>
  </si>
  <si>
    <t>Costo Integral de Financiamiento</t>
  </si>
  <si>
    <r>
      <t>Participación en utilidades netas de asociadas</t>
    </r>
    <r>
      <rPr>
        <i/>
        <vertAlign val="superscript"/>
        <sz val="11"/>
        <color rgb="FF262626"/>
        <rFont val="Tenorite"/>
      </rPr>
      <t>(2)</t>
    </r>
  </si>
  <si>
    <t>Utilidad antes de impuestos</t>
  </si>
  <si>
    <t>Impuesto a la Utilidad</t>
  </si>
  <si>
    <t>Participación no controladora</t>
  </si>
  <si>
    <t>Depreciación y amortización</t>
  </si>
  <si>
    <t>EBITDA =  Utilidad de Operación + Depreciación y Amortización + Gastos No Recurrentes</t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</si>
  <si>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 xml:space="preserve"> Incluye método de participación en asociadas operativas como Jugos del Valle, IEQSA y Bebidas Refrescantes de Nogales.</t>
    </r>
  </si>
  <si>
    <r>
      <rPr>
        <i/>
        <vertAlign val="superscript"/>
        <sz val="10"/>
        <color rgb="FF262626"/>
        <rFont val="Tenorite"/>
      </rPr>
      <t>(2)</t>
    </r>
    <r>
      <rPr>
        <i/>
        <sz val="10"/>
        <color rgb="FF262626"/>
        <rFont val="Tenorite"/>
      </rPr>
      <t xml:space="preserve"> Incluye método de participación en asociadas no operativas como PIASA, PetStar, Beta San Miguel, entre otras.</t>
    </r>
  </si>
  <si>
    <t>Balance General Consolidado</t>
  </si>
  <si>
    <t>Diciembre 31</t>
  </si>
  <si>
    <t>ACTIVO</t>
  </si>
  <si>
    <t>Efectivo e inversiones temporales</t>
  </si>
  <si>
    <t>Clientes y cuentas por cobrar</t>
  </si>
  <si>
    <t>Inventarios</t>
  </si>
  <si>
    <t>Pagos anticipados y mercancía en tránsito</t>
  </si>
  <si>
    <t>Suma de Activo Circulante</t>
  </si>
  <si>
    <t>Inversiones en acciones y otras</t>
  </si>
  <si>
    <t>Inmuebles, planta y equipo</t>
  </si>
  <si>
    <t>Activos por derecho de uso</t>
  </si>
  <si>
    <t>Otros activos</t>
  </si>
  <si>
    <t>Suma de Activo Total</t>
  </si>
  <si>
    <t>PASIVO</t>
  </si>
  <si>
    <t>Créditos bancarios</t>
  </si>
  <si>
    <t>Proveedores</t>
  </si>
  <si>
    <t>Pasivos por arrendamiento C.P.</t>
  </si>
  <si>
    <t>Impuestos, PTU y Otras Ctas por pagar</t>
  </si>
  <si>
    <t>Pasivo de Corto Plazo</t>
  </si>
  <si>
    <t xml:space="preserve">Documentos por pagar de Largo plazo </t>
  </si>
  <si>
    <t>Pasivos por arrendamiento L.P.</t>
  </si>
  <si>
    <t>ISR diferido y otros</t>
  </si>
  <si>
    <t xml:space="preserve">Total de Pasivo </t>
  </si>
  <si>
    <t>CAPITAL CONTABLE</t>
  </si>
  <si>
    <t>Capital contable minoritario</t>
  </si>
  <si>
    <t xml:space="preserve">Capital aportado </t>
  </si>
  <si>
    <t xml:space="preserve">Utilidades retenidas </t>
  </si>
  <si>
    <t>Utilidad o (pérdida) neta</t>
  </si>
  <si>
    <t>Suma de Capital Contable</t>
  </si>
  <si>
    <t xml:space="preserve">Suma de Pasivo y Capital </t>
  </si>
  <si>
    <t>Deuda Total AC</t>
  </si>
  <si>
    <t>Perfil de Vencimientos</t>
  </si>
  <si>
    <t>% del total</t>
  </si>
  <si>
    <t xml:space="preserve">Calificación Crediticia </t>
  </si>
  <si>
    <t>Local</t>
  </si>
  <si>
    <t>Global</t>
  </si>
  <si>
    <t>Perspectiva</t>
  </si>
  <si>
    <t>Fitch</t>
  </si>
  <si>
    <t>Estable</t>
  </si>
  <si>
    <t>Moody's</t>
  </si>
  <si>
    <t>S&amp;P</t>
  </si>
  <si>
    <t>AAA(mex)</t>
  </si>
  <si>
    <t>A</t>
  </si>
  <si>
    <t>Aaa.mx</t>
  </si>
  <si>
    <t>A3</t>
  </si>
  <si>
    <t>mxAAA</t>
  </si>
  <si>
    <t>-</t>
  </si>
  <si>
    <t>Estado de Flujo de Efectivo</t>
  </si>
  <si>
    <t>(millones de pesos Mexicanos)</t>
  </si>
  <si>
    <t>al 31 de Diciembre</t>
  </si>
  <si>
    <t>Utilidad Antes de Impuestos</t>
  </si>
  <si>
    <t xml:space="preserve">Depreciación y Amortización </t>
  </si>
  <si>
    <t>Fluctuación cambiaria / Resultado por posición monetaria</t>
  </si>
  <si>
    <t>Intereses Devengados (Neto)</t>
  </si>
  <si>
    <t>Utilidad en venta y deterioro de activo fijo</t>
  </si>
  <si>
    <t>Flujo generado antes de impuestos a la utilidad</t>
  </si>
  <si>
    <t xml:space="preserve">Flujo generado /utilizado en la operación </t>
  </si>
  <si>
    <t xml:space="preserve">Flujo neto de efectivo de actividades de operación </t>
  </si>
  <si>
    <t>Actividades de inversión:</t>
  </si>
  <si>
    <t>Inversión en activos Fijos (Neta)</t>
  </si>
  <si>
    <t>Actividades de financiamiento:</t>
  </si>
  <si>
    <t>Dividendos pagados</t>
  </si>
  <si>
    <t>Recompra de acciones (Neto)</t>
  </si>
  <si>
    <t>Financiamiento (Pago) de pasivos Bancarios</t>
  </si>
  <si>
    <t>Intereses pagados</t>
  </si>
  <si>
    <t>Adquisición de interés no controlador</t>
  </si>
  <si>
    <t>Otros</t>
  </si>
  <si>
    <t>Flujo neto de efectivo de actividades de financiamiento</t>
  </si>
  <si>
    <t>Diferencia en cambios en el efectivo</t>
  </si>
  <si>
    <t>Saldo inicial efectivo y equivalentes</t>
  </si>
  <si>
    <t>Saldo final efectivo y equivalentes</t>
  </si>
  <si>
    <t xml:space="preserve">Segmentos de Bebidas </t>
  </si>
  <si>
    <t>México</t>
  </si>
  <si>
    <t>Perú</t>
  </si>
  <si>
    <t>Argentina</t>
  </si>
  <si>
    <t>Ecuador</t>
  </si>
  <si>
    <t>Eliminaciones</t>
  </si>
  <si>
    <t>Total</t>
  </si>
  <si>
    <t>Volumen por Segmento</t>
  </si>
  <si>
    <t>Ingresos del Segmento</t>
  </si>
  <si>
    <t>Ingresos Intersegmentos</t>
  </si>
  <si>
    <t>Ingresos netos de transacciones 
inter-segmentos</t>
  </si>
  <si>
    <t>Flujo Operativo</t>
  </si>
  <si>
    <t>Flujo Operativo / Ingresos del Segmento</t>
  </si>
  <si>
    <t>Gastos No recurrentes</t>
  </si>
  <si>
    <t>Depreciacion y amortización</t>
  </si>
  <si>
    <t>Ingresos y Gastos Financieros Neto</t>
  </si>
  <si>
    <t>Gastos Financieros</t>
  </si>
  <si>
    <t>Participación en Utilidades Netas de Asociadas</t>
  </si>
  <si>
    <t>Utilidad antes de Impuestos</t>
  </si>
  <si>
    <t>Activos Netos Totales</t>
  </si>
  <si>
    <t>Inversión en Asociadas</t>
  </si>
  <si>
    <t>Pasivos Totales</t>
  </si>
  <si>
    <t>Inversiones en el periodo de activos fijos</t>
  </si>
  <si>
    <t xml:space="preserve">Otros Negocios* </t>
  </si>
  <si>
    <t>EE. UU.</t>
  </si>
  <si>
    <t>Ingresos netos de transacciones inter-segmentos</t>
  </si>
  <si>
    <t xml:space="preserve">*Otros Incluye División de Alimentos y Botanas, Vending y otras subsidiarias no relacionadas al segmento de Bebidas </t>
  </si>
  <si>
    <t>Tipo de cambio promedio</t>
  </si>
  <si>
    <t>YoY</t>
  </si>
  <si>
    <t>MXN</t>
  </si>
  <si>
    <t>PEN</t>
  </si>
  <si>
    <t>ARS</t>
  </si>
  <si>
    <t>Tipo de cambio fin del periodo</t>
  </si>
  <si>
    <t>Información por segmentos 4T22</t>
  </si>
  <si>
    <t>Información por segmentos Ene-Dic'22</t>
  </si>
  <si>
    <t>4T25</t>
  </si>
  <si>
    <t>Ene-Dic'25</t>
  </si>
  <si>
    <r>
      <rPr>
        <i/>
        <vertAlign val="superscript"/>
        <sz val="9"/>
        <rFont val="Tenorite"/>
      </rPr>
      <t>(1)</t>
    </r>
    <r>
      <rPr>
        <i/>
        <sz val="9"/>
        <rFont val="Tenorite"/>
      </rPr>
      <t xml:space="preserve">Incluye agua purificada, saborizada y mineral, excluyendo garrafón. </t>
    </r>
  </si>
  <si>
    <r>
      <rPr>
        <i/>
        <vertAlign val="superscript"/>
        <sz val="9"/>
        <rFont val="Tenorite"/>
      </rPr>
      <t>(2)</t>
    </r>
    <r>
      <rPr>
        <i/>
        <sz val="9"/>
        <rFont val="Tenorite"/>
      </rPr>
      <t>Incluye tés, isotónicos, energéticos, jugos, néctares, bebidas de fruta y bebidas alcohólicas preparadas.</t>
    </r>
  </si>
  <si>
    <r>
      <rPr>
        <i/>
        <vertAlign val="superscript"/>
        <sz val="9"/>
        <color rgb="FF262626"/>
        <rFont val="Tenorite"/>
      </rPr>
      <t>(1)</t>
    </r>
    <r>
      <rPr>
        <i/>
        <sz val="9"/>
        <color rgb="FF262626"/>
        <rFont val="Tenorite"/>
      </rPr>
      <t>Incluye agua purificada, saborizada y mineral, excluyendo garrafón.</t>
    </r>
  </si>
  <si>
    <r>
      <rPr>
        <i/>
        <vertAlign val="superscript"/>
        <sz val="9"/>
        <color rgb="FF262626"/>
        <rFont val="Tenorite"/>
      </rPr>
      <t>(2)</t>
    </r>
    <r>
      <rPr>
        <i/>
        <sz val="9"/>
        <color rgb="FF262626"/>
        <rFont val="Tenorite"/>
      </rPr>
      <t>Incluye tés, isotónicos, energéticos, jugos, néctares, bebidas de fruta y bebidas alcohólicas preparadas.</t>
    </r>
  </si>
  <si>
    <r>
      <rPr>
        <i/>
        <vertAlign val="superscript"/>
        <sz val="9"/>
        <rFont val="Tenorite"/>
      </rPr>
      <t>(1)</t>
    </r>
    <r>
      <rPr>
        <i/>
        <sz val="9"/>
        <rFont val="Tenorite"/>
      </rPr>
      <t xml:space="preserve">Incluye agua purificada, saborizada y mineral en presentaciones de hasta 1.5 litros. </t>
    </r>
  </si>
  <si>
    <r>
      <rPr>
        <i/>
        <vertAlign val="superscript"/>
        <sz val="10"/>
        <rFont val="Tenorite"/>
      </rPr>
      <t>(1)</t>
    </r>
    <r>
      <rPr>
        <i/>
        <sz val="10"/>
        <rFont val="Tenorite"/>
      </rPr>
      <t xml:space="preserve">Incluye agua purificada, saborizada y mineral, excluyendo garrafón. </t>
    </r>
  </si>
  <si>
    <r>
      <rPr>
        <i/>
        <vertAlign val="superscript"/>
        <sz val="10"/>
        <rFont val="Tenorite"/>
      </rPr>
      <t>(2)</t>
    </r>
    <r>
      <rPr>
        <i/>
        <sz val="10"/>
        <rFont val="Tenorite"/>
      </rPr>
      <t>Incluye tés, isotónicos, energéticos, jugos, néctares, bebidas de fruta y bebidas alcohólicas preparadas.</t>
    </r>
  </si>
  <si>
    <t>3T25</t>
  </si>
  <si>
    <r>
      <t>Otros Negocios</t>
    </r>
    <r>
      <rPr>
        <b/>
        <i/>
        <vertAlign val="superscript"/>
        <sz val="11"/>
        <color rgb="FFC31F39"/>
        <rFont val="Tenorite"/>
      </rPr>
      <t>(1)</t>
    </r>
  </si>
  <si>
    <r>
      <t>Otros Negocios</t>
    </r>
    <r>
      <rPr>
        <b/>
        <i/>
        <vertAlign val="superscript"/>
        <sz val="11"/>
        <color rgb="FFC31F39"/>
        <rFont val="Tenorite"/>
      </rPr>
      <t xml:space="preserve">(1) </t>
    </r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</si>
  <si>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>Otros Incluye División de Alimentos y Botanas, Vending y otras subsidiarias no relacionadas al segmento de Bebidas.</t>
    </r>
  </si>
  <si>
    <r>
      <rPr>
        <i/>
        <vertAlign val="superscript"/>
        <sz val="10"/>
        <color rgb="FF262626"/>
        <rFont val="Tenorite"/>
      </rPr>
      <t>(1)</t>
    </r>
    <r>
      <rPr>
        <i/>
        <sz val="10"/>
        <color rgb="FF262626"/>
        <rFont val="Tenorite"/>
      </rPr>
      <t xml:space="preserve">Otros Incluye División de Alimentos y Botanas, Vending y otras subsidiarias no relacionadas al segmento de Bebidas. </t>
    </r>
  </si>
  <si>
    <t>Información por segmentos 4T25</t>
  </si>
  <si>
    <t>Información por segmentos Ene-Dic'25</t>
  </si>
  <si>
    <t>USD</t>
  </si>
  <si>
    <t>-80 pb</t>
  </si>
  <si>
    <t>-30 pb</t>
  </si>
  <si>
    <t>-0.7</t>
  </si>
  <si>
    <t>90 pb</t>
  </si>
  <si>
    <t>-70 pb</t>
  </si>
  <si>
    <t>-0.8</t>
  </si>
  <si>
    <t>-0.1</t>
  </si>
  <si>
    <t>-200 pb</t>
  </si>
  <si>
    <t>-10 pb</t>
  </si>
  <si>
    <t>-0.6</t>
  </si>
  <si>
    <t>-250 pb</t>
  </si>
  <si>
    <t>70 pb</t>
  </si>
  <si>
    <t>Incremento neto de efectivo y equivalentes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</si>
</sst>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  <numFmt numFmtId="166" formatCode="0.0"/>
    <numFmt numFmtId="167" formatCode="0.000"/>
    <numFmt numFmtId="168" formatCode="_(* #,###_);_(* \(#,##0.00\);_(* &quot;-&quot;??_);_(@_)"/>
    <numFmt numFmtId="169" formatCode="0.0%"/>
    <numFmt numFmtId="170" formatCode="_(* #,##0_);_(* \(#,##0\);_(* &quot;-&quot;??_);_(@_)"/>
    <numFmt numFmtId="171" formatCode="#,##0.0"/>
    <numFmt numFmtId="172" formatCode="#,##0_ ;\-#,##0\ "/>
    <numFmt numFmtId="173" formatCode="#,##0.00000"/>
    <numFmt numFmtId="174" formatCode="_(* #,##0.0_);_(* \(#,##0.0\);_(* &quot;-&quot;??_);_(@_)"/>
    <numFmt numFmtId="175" formatCode="_-* #,##0_-;\-* #,##0_-;_-* &quot;-&quot;??_-;_-@_-"/>
    <numFmt numFmtId="176" formatCode="#,##0.0_ ;\-#,##0.0\ "/>
    <numFmt numFmtId="177" formatCode="#,##0.0;\-#,##0.0"/>
    <numFmt numFmtId="178" formatCode="#,##0.0000"/>
    <numFmt numFmtId="179" formatCode="0.0000%"/>
    <numFmt numFmtId="180" formatCode="_-[$$-409]* #,##0.00_ ;_-[$$-409]* \-#,##0.00\ ;_-[$$-409]* &quot;-&quot;??_ ;_-@_ "/>
  </numFmts>
  <fonts count="1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sz val="18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1"/>
      <color theme="1" tint="0.34998626667073579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name val="Arial"/>
      <family val="2"/>
    </font>
    <font>
      <sz val="10"/>
      <color theme="1" tint="0.34998626667073579"/>
      <name val="Tenorite"/>
    </font>
    <font>
      <i/>
      <sz val="10"/>
      <name val="Tenorite"/>
    </font>
    <font>
      <b/>
      <sz val="8"/>
      <name val="Tenorite"/>
    </font>
    <font>
      <sz val="8"/>
      <name val="Tenorite"/>
    </font>
    <font>
      <sz val="11"/>
      <color rgb="FFC31F39"/>
      <name val="Tenorite"/>
    </font>
    <font>
      <sz val="10"/>
      <color theme="1"/>
      <name val="Tenorite"/>
    </font>
    <font>
      <b/>
      <sz val="10"/>
      <color theme="1"/>
      <name val="Tenorite"/>
    </font>
    <font>
      <sz val="10"/>
      <color theme="0"/>
      <name val="Tenorite"/>
    </font>
    <font>
      <b/>
      <i/>
      <sz val="10"/>
      <color theme="1"/>
      <name val="Tenorite"/>
    </font>
    <font>
      <b/>
      <sz val="14"/>
      <color rgb="FFC31F39"/>
      <name val="Tenorite"/>
    </font>
    <font>
      <b/>
      <sz val="10"/>
      <color rgb="FF593B1D"/>
      <name val="Tenorite"/>
    </font>
    <font>
      <sz val="10"/>
      <color rgb="FF262626"/>
      <name val="Tenorite"/>
    </font>
    <font>
      <i/>
      <sz val="10"/>
      <color rgb="FF262626"/>
      <name val="Tenorite"/>
    </font>
    <font>
      <i/>
      <vertAlign val="superscript"/>
      <sz val="10"/>
      <color rgb="FF262626"/>
      <name val="Tenorite"/>
    </font>
    <font>
      <sz val="11"/>
      <color theme="1"/>
      <name val="Tenorite"/>
    </font>
    <font>
      <b/>
      <sz val="11"/>
      <color theme="1"/>
      <name val="Tenorite"/>
    </font>
    <font>
      <b/>
      <i/>
      <sz val="9"/>
      <color theme="1"/>
      <name val="Tenorite"/>
    </font>
    <font>
      <b/>
      <i/>
      <sz val="10"/>
      <name val="Tenorite"/>
    </font>
    <font>
      <sz val="11"/>
      <color rgb="FF262626"/>
      <name val="Tenorite"/>
    </font>
    <font>
      <b/>
      <sz val="11"/>
      <color rgb="FF262626"/>
      <name val="Tenorite"/>
    </font>
    <font>
      <b/>
      <i/>
      <sz val="11"/>
      <color rgb="FF262626"/>
      <name val="Tenorite"/>
    </font>
    <font>
      <b/>
      <sz val="11"/>
      <color rgb="FF593B1D"/>
      <name val="Tenorite"/>
    </font>
    <font>
      <b/>
      <sz val="11"/>
      <color rgb="FFC31F39"/>
      <name val="Tenorite"/>
    </font>
    <font>
      <i/>
      <sz val="11"/>
      <color rgb="FF262626"/>
      <name val="Tenorite"/>
    </font>
    <font>
      <i/>
      <vertAlign val="superscript"/>
      <sz val="11"/>
      <color rgb="FF262626"/>
      <name val="Tenorite"/>
    </font>
    <font>
      <sz val="9"/>
      <color theme="1"/>
      <name val="Tenorite"/>
    </font>
    <font>
      <sz val="11"/>
      <color theme="0"/>
      <name val="Tenorite"/>
    </font>
    <font>
      <b/>
      <i/>
      <sz val="11"/>
      <color rgb="FF593B1D"/>
      <name val="Tenorite"/>
    </font>
    <font>
      <b/>
      <sz val="11"/>
      <color theme="1" tint="0.34998626667073579"/>
      <name val="Tenorite"/>
    </font>
    <font>
      <i/>
      <sz val="11"/>
      <color theme="1"/>
      <name val="Tenorite"/>
    </font>
    <font>
      <sz val="14"/>
      <color rgb="FFC31F39"/>
      <name val="Tenorite"/>
    </font>
    <font>
      <b/>
      <sz val="18"/>
      <color theme="0"/>
      <name val="Tenorite"/>
    </font>
    <font>
      <b/>
      <sz val="14"/>
      <color theme="0"/>
      <name val="Tenorite"/>
    </font>
    <font>
      <b/>
      <sz val="14"/>
      <color rgb="FF723202"/>
      <name val="Tenorite"/>
    </font>
    <font>
      <b/>
      <sz val="12"/>
      <color theme="0"/>
      <name val="Tenorite"/>
    </font>
    <font>
      <b/>
      <sz val="12"/>
      <name val="Tenorite"/>
    </font>
    <font>
      <b/>
      <sz val="11"/>
      <color theme="0"/>
      <name val="Tenorite"/>
    </font>
    <font>
      <sz val="12"/>
      <name val="Tenorite"/>
    </font>
    <font>
      <b/>
      <sz val="12"/>
      <color theme="1"/>
      <name val="Tenorite"/>
    </font>
    <font>
      <sz val="11"/>
      <color theme="1" tint="0.34998626667073579"/>
      <name val="Tenorite"/>
    </font>
    <font>
      <sz val="12"/>
      <color theme="1"/>
      <name val="Tenorite"/>
    </font>
    <font>
      <b/>
      <sz val="11"/>
      <name val="Tenorite"/>
    </font>
    <font>
      <b/>
      <sz val="16"/>
      <color rgb="FFC31F39"/>
      <name val="Tenorite"/>
    </font>
    <font>
      <b/>
      <sz val="12"/>
      <color rgb="FFC31F39"/>
      <name val="Tenorite"/>
    </font>
    <font>
      <sz val="12"/>
      <color rgb="FF262626"/>
      <name val="Tenorite"/>
    </font>
    <font>
      <vertAlign val="superscript"/>
      <sz val="11"/>
      <color rgb="FF262626"/>
      <name val="Tenorite"/>
    </font>
    <font>
      <b/>
      <sz val="18"/>
      <color rgb="FFC31F39"/>
      <name val="Tenorite"/>
    </font>
    <font>
      <sz val="11"/>
      <name val="Tenorite"/>
    </font>
    <font>
      <sz val="14"/>
      <color theme="0"/>
      <name val="Tenorite"/>
    </font>
    <font>
      <sz val="14"/>
      <color rgb="FFFF0000"/>
      <name val="Tenorite"/>
    </font>
    <font>
      <i/>
      <sz val="11"/>
      <color theme="1" tint="0.34998626667073579"/>
      <name val="Tenorite"/>
    </font>
    <font>
      <sz val="18"/>
      <color theme="0"/>
      <name val="Tenorite"/>
    </font>
    <font>
      <sz val="18"/>
      <color theme="1"/>
      <name val="Tenorite"/>
    </font>
    <font>
      <u/>
      <sz val="12"/>
      <name val="Tenorite"/>
    </font>
    <font>
      <b/>
      <i/>
      <sz val="11"/>
      <color theme="1"/>
      <name val="Tenorite"/>
    </font>
    <font>
      <u/>
      <sz val="11"/>
      <name val="Tenorite"/>
    </font>
    <font>
      <b/>
      <sz val="18"/>
      <color theme="1"/>
      <name val="Tenorite"/>
    </font>
    <font>
      <b/>
      <i/>
      <sz val="18"/>
      <color theme="1"/>
      <name val="Tenorite"/>
    </font>
    <font>
      <i/>
      <sz val="18"/>
      <color theme="1"/>
      <name val="Tenorite"/>
    </font>
    <font>
      <i/>
      <sz val="10"/>
      <color theme="1"/>
      <name val="Tenorite"/>
    </font>
    <font>
      <sz val="12"/>
      <color rgb="FFC31F39"/>
      <name val="Tenorite"/>
    </font>
    <font>
      <u/>
      <sz val="11"/>
      <color rgb="FF262626"/>
      <name val="Tenorite"/>
    </font>
    <font>
      <u/>
      <sz val="12"/>
      <color rgb="FF262626"/>
      <name val="Tenorite"/>
    </font>
    <font>
      <sz val="14"/>
      <color theme="1"/>
      <name val="Tenorite"/>
    </font>
    <font>
      <b/>
      <i/>
      <sz val="11"/>
      <name val="Tenorite"/>
    </font>
    <font>
      <b/>
      <sz val="11"/>
      <color rgb="FF783706"/>
      <name val="Tenorite"/>
    </font>
    <font>
      <b/>
      <i/>
      <sz val="9"/>
      <color rgb="FF262626"/>
      <name val="Tenorite"/>
    </font>
    <font>
      <i/>
      <sz val="9"/>
      <color rgb="FF262626"/>
      <name val="Tenorite"/>
    </font>
    <font>
      <b/>
      <i/>
      <sz val="9"/>
      <name val="Tenorite"/>
    </font>
    <font>
      <i/>
      <vertAlign val="superscript"/>
      <sz val="9"/>
      <name val="Tenorite"/>
    </font>
    <font>
      <i/>
      <sz val="9"/>
      <name val="Tenorite"/>
    </font>
    <font>
      <i/>
      <vertAlign val="superscript"/>
      <sz val="9"/>
      <color rgb="FF262626"/>
      <name val="Tenorite"/>
    </font>
    <font>
      <i/>
      <sz val="9"/>
      <color theme="1"/>
      <name val="Tenorite"/>
    </font>
    <font>
      <i/>
      <vertAlign val="superscript"/>
      <sz val="9"/>
      <color theme="1"/>
      <name val="Tenorite"/>
    </font>
    <font>
      <i/>
      <vertAlign val="superscript"/>
      <sz val="10"/>
      <name val="Tenorite"/>
    </font>
    <font>
      <b/>
      <i/>
      <vertAlign val="superscript"/>
      <sz val="11"/>
      <color rgb="FFC31F39"/>
      <name val="Tenorite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/>
      <bottom style="medium">
        <color rgb="FFC31F3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rgb="FFC31F3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C00000"/>
      </bottom>
      <diagonal/>
    </border>
  </borders>
  <cellStyleXfs count="9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>
      <alignment wrapText="1"/>
    </xf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5" fillId="3" borderId="2" applyNumberFormat="0" applyProtection="0">
      <alignment vertical="center"/>
    </xf>
    <xf numFmtId="4" fontId="6" fillId="3" borderId="2" applyNumberFormat="0" applyProtection="0">
      <alignment vertical="center"/>
    </xf>
    <xf numFmtId="4" fontId="5" fillId="3" borderId="2" applyNumberFormat="0" applyProtection="0">
      <alignment horizontal="left" vertical="center" indent="1"/>
    </xf>
    <xf numFmtId="4" fontId="5" fillId="3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5" borderId="2" applyNumberFormat="0" applyProtection="0">
      <alignment horizontal="right" vertical="center"/>
    </xf>
    <xf numFmtId="4" fontId="5" fillId="6" borderId="2" applyNumberFormat="0" applyProtection="0">
      <alignment horizontal="right" vertical="center"/>
    </xf>
    <xf numFmtId="4" fontId="5" fillId="7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9" borderId="2" applyNumberFormat="0" applyProtection="0">
      <alignment horizontal="right" vertical="center"/>
    </xf>
    <xf numFmtId="4" fontId="5" fillId="10" borderId="2" applyNumberFormat="0" applyProtection="0">
      <alignment horizontal="right" vertical="center"/>
    </xf>
    <xf numFmtId="4" fontId="5" fillId="11" borderId="2" applyNumberFormat="0" applyProtection="0">
      <alignment horizontal="right" vertical="center"/>
    </xf>
    <xf numFmtId="4" fontId="5" fillId="12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4" borderId="2" applyNumberFormat="0" applyProtection="0">
      <alignment horizontal="left" vertical="center" indent="1"/>
    </xf>
    <xf numFmtId="4" fontId="5" fillId="15" borderId="3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15" borderId="2" applyNumberFormat="0" applyProtection="0">
      <alignment horizontal="left" vertical="center" indent="1"/>
    </xf>
    <xf numFmtId="4" fontId="5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7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8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9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4" fontId="5" fillId="20" borderId="2" applyNumberFormat="0" applyProtection="0">
      <alignment vertical="center"/>
    </xf>
    <xf numFmtId="4" fontId="6" fillId="20" borderId="2" applyNumberFormat="0" applyProtection="0">
      <alignment vertical="center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15" borderId="2" applyNumberFormat="0" applyProtection="0">
      <alignment horizontal="right" vertical="center"/>
    </xf>
    <xf numFmtId="4" fontId="5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0" fontId="2" fillId="4" borderId="2" applyNumberFormat="0" applyProtection="0">
      <alignment horizontal="left" vertical="center" indent="1"/>
    </xf>
    <xf numFmtId="0" fontId="2" fillId="4" borderId="2" applyNumberFormat="0" applyProtection="0">
      <alignment horizontal="left" vertical="center" indent="1"/>
    </xf>
    <xf numFmtId="0" fontId="9" fillId="0" borderId="0"/>
    <xf numFmtId="4" fontId="10" fillId="15" borderId="2" applyNumberFormat="0" applyProtection="0">
      <alignment horizontal="right" vertical="center"/>
    </xf>
    <xf numFmtId="165" fontId="1" fillId="0" borderId="0"/>
    <xf numFmtId="165" fontId="2" fillId="0" borderId="0"/>
    <xf numFmtId="165" fontId="2" fillId="4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0" fontId="13" fillId="22" borderId="2" applyNumberFormat="0" applyProtection="0">
      <alignment horizontal="left" vertical="center" indent="1"/>
    </xf>
    <xf numFmtId="165" fontId="2" fillId="19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7" borderId="2" applyNumberFormat="0" applyProtection="0">
      <alignment horizontal="left" vertical="center" indent="1"/>
    </xf>
    <xf numFmtId="165" fontId="2" fillId="18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1" fillId="0" borderId="0"/>
    <xf numFmtId="165" fontId="2" fillId="4" borderId="2" applyNumberFormat="0" applyProtection="0">
      <alignment horizontal="left" vertical="center" indent="1"/>
    </xf>
    <xf numFmtId="165" fontId="2" fillId="4" borderId="2" applyNumberFormat="0" applyProtection="0">
      <alignment horizontal="left" vertical="center" indent="1"/>
    </xf>
    <xf numFmtId="165" fontId="9" fillId="0" borderId="0"/>
    <xf numFmtId="165" fontId="11" fillId="21" borderId="4" applyNumberFormat="0" applyAlignment="0" applyProtection="0"/>
    <xf numFmtId="165" fontId="12" fillId="0" borderId="5" applyNumberFormat="0" applyFill="0" applyAlignment="0" applyProtection="0"/>
    <xf numFmtId="165" fontId="2" fillId="0" borderId="0"/>
    <xf numFmtId="165" fontId="2" fillId="0" borderId="0">
      <alignment wrapText="1"/>
    </xf>
    <xf numFmtId="165" fontId="1" fillId="2" borderId="1" applyNumberFormat="0" applyFont="0" applyAlignment="0" applyProtection="0"/>
    <xf numFmtId="165" fontId="2" fillId="0" borderId="0"/>
    <xf numFmtId="165" fontId="1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90">
    <xf numFmtId="0" fontId="0" fillId="0" borderId="0" xfId="0"/>
    <xf numFmtId="0" fontId="26" fillId="0" borderId="0" xfId="0" applyFont="1" applyAlignment="1">
      <alignment horizontal="left" vertical="center"/>
    </xf>
    <xf numFmtId="37" fontId="17" fillId="0" borderId="7" xfId="0" applyNumberFormat="1" applyFont="1" applyBorder="1" applyAlignment="1">
      <alignment horizontal="center" vertical="center"/>
    </xf>
    <xf numFmtId="0" fontId="22" fillId="25" borderId="6" xfId="0" applyFont="1" applyFill="1" applyBorder="1" applyAlignment="1">
      <alignment horizontal="left" vertical="center"/>
    </xf>
    <xf numFmtId="49" fontId="21" fillId="26" borderId="0" xfId="87" quotePrefix="1" applyNumberFormat="1" applyFont="1" applyFill="1" applyAlignment="1">
      <alignment horizontal="center" vertical="center"/>
    </xf>
    <xf numFmtId="177" fontId="18" fillId="0" borderId="7" xfId="0" applyNumberFormat="1" applyFont="1" applyBorder="1" applyAlignment="1">
      <alignment horizontal="center" vertical="center"/>
    </xf>
    <xf numFmtId="37" fontId="18" fillId="0" borderId="7" xfId="0" applyNumberFormat="1" applyFont="1" applyBorder="1" applyAlignment="1">
      <alignment horizontal="center" vertical="center"/>
    </xf>
    <xf numFmtId="169" fontId="28" fillId="0" borderId="7" xfId="2" applyNumberFormat="1" applyFont="1" applyBorder="1" applyAlignment="1">
      <alignment horizontal="center" vertical="center"/>
    </xf>
    <xf numFmtId="0" fontId="14" fillId="23" borderId="0" xfId="7" applyFont="1" applyFill="1"/>
    <xf numFmtId="0" fontId="0" fillId="23" borderId="0" xfId="0" applyFill="1"/>
    <xf numFmtId="0" fontId="26" fillId="25" borderId="6" xfId="0" applyFont="1" applyFill="1" applyBorder="1" applyAlignment="1">
      <alignment horizontal="left" vertical="center"/>
    </xf>
    <xf numFmtId="49" fontId="25" fillId="26" borderId="0" xfId="87" quotePrefix="1" applyNumberFormat="1" applyFont="1" applyFill="1" applyAlignment="1">
      <alignment horizontal="center" vertical="center"/>
    </xf>
    <xf numFmtId="0" fontId="20" fillId="23" borderId="0" xfId="7" applyFont="1" applyFill="1"/>
    <xf numFmtId="169" fontId="19" fillId="0" borderId="7" xfId="2" applyNumberFormat="1" applyFont="1" applyBorder="1" applyAlignment="1">
      <alignment horizontal="center" vertical="center"/>
    </xf>
    <xf numFmtId="37" fontId="22" fillId="0" borderId="7" xfId="0" applyNumberFormat="1" applyFont="1" applyBorder="1" applyAlignment="1">
      <alignment horizontal="center" vertical="center"/>
    </xf>
    <xf numFmtId="169" fontId="26" fillId="25" borderId="6" xfId="2" applyNumberFormat="1" applyFont="1" applyFill="1" applyBorder="1" applyAlignment="1">
      <alignment horizontal="left" vertical="center"/>
    </xf>
    <xf numFmtId="0" fontId="23" fillId="23" borderId="0" xfId="0" applyFont="1" applyFill="1" applyAlignment="1">
      <alignment horizontal="center"/>
    </xf>
    <xf numFmtId="0" fontId="27" fillId="23" borderId="0" xfId="7" applyFont="1" applyFill="1"/>
    <xf numFmtId="0" fontId="29" fillId="23" borderId="0" xfId="0" applyFont="1" applyFill="1"/>
    <xf numFmtId="177" fontId="0" fillId="23" borderId="0" xfId="0" applyNumberFormat="1" applyFill="1"/>
    <xf numFmtId="3" fontId="0" fillId="23" borderId="0" xfId="0" applyNumberFormat="1" applyFill="1"/>
    <xf numFmtId="0" fontId="30" fillId="23" borderId="0" xfId="7" applyFont="1" applyFill="1"/>
    <xf numFmtId="165" fontId="18" fillId="0" borderId="9" xfId="60" applyFont="1" applyBorder="1" applyAlignment="1">
      <alignment horizontal="center" vertical="center"/>
    </xf>
    <xf numFmtId="165" fontId="18" fillId="0" borderId="9" xfId="6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6" fillId="23" borderId="0" xfId="0" applyFont="1" applyFill="1"/>
    <xf numFmtId="169" fontId="36" fillId="23" borderId="0" xfId="2" applyNumberFormat="1" applyFont="1" applyFill="1" applyBorder="1" applyAlignment="1">
      <alignment horizontal="center" vertical="center"/>
    </xf>
    <xf numFmtId="166" fontId="36" fillId="23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top"/>
    </xf>
    <xf numFmtId="0" fontId="39" fillId="0" borderId="0" xfId="0" applyFont="1" applyAlignment="1">
      <alignment vertical="top"/>
    </xf>
    <xf numFmtId="165" fontId="36" fillId="0" borderId="0" xfId="60" applyFont="1"/>
    <xf numFmtId="169" fontId="36" fillId="0" borderId="0" xfId="2" applyNumberFormat="1" applyFont="1" applyAlignment="1">
      <alignment vertical="top"/>
    </xf>
    <xf numFmtId="10" fontId="36" fillId="0" borderId="0" xfId="0" applyNumberFormat="1" applyFont="1"/>
    <xf numFmtId="169" fontId="36" fillId="0" borderId="0" xfId="0" applyNumberFormat="1" applyFont="1"/>
    <xf numFmtId="166" fontId="36" fillId="0" borderId="0" xfId="0" applyNumberFormat="1" applyFont="1"/>
    <xf numFmtId="3" fontId="36" fillId="0" borderId="0" xfId="0" applyNumberFormat="1" applyFont="1"/>
    <xf numFmtId="4" fontId="36" fillId="0" borderId="0" xfId="0" applyNumberFormat="1" applyFont="1"/>
    <xf numFmtId="170" fontId="36" fillId="0" borderId="0" xfId="1" applyNumberFormat="1" applyFont="1"/>
    <xf numFmtId="169" fontId="36" fillId="0" borderId="0" xfId="2" applyNumberFormat="1" applyFont="1"/>
    <xf numFmtId="0" fontId="36" fillId="0" borderId="0" xfId="0" applyFont="1" applyAlignment="1">
      <alignment horizontal="left" vertical="center"/>
    </xf>
    <xf numFmtId="171" fontId="36" fillId="0" borderId="0" xfId="0" applyNumberFormat="1" applyFont="1" applyAlignment="1">
      <alignment horizontal="center" vertical="center"/>
    </xf>
    <xf numFmtId="0" fontId="31" fillId="23" borderId="0" xfId="0" applyFont="1" applyFill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/>
    <xf numFmtId="0" fontId="41" fillId="0" borderId="0" xfId="0" applyFont="1" applyAlignment="1">
      <alignment horizontal="center"/>
    </xf>
    <xf numFmtId="37" fontId="45" fillId="0" borderId="0" xfId="0" applyNumberFormat="1" applyFont="1" applyAlignment="1">
      <alignment horizontal="center"/>
    </xf>
    <xf numFmtId="0" fontId="32" fillId="0" borderId="0" xfId="0" applyFont="1" applyAlignment="1">
      <alignment horizontal="left" vertical="center"/>
    </xf>
    <xf numFmtId="168" fontId="36" fillId="0" borderId="0" xfId="0" applyNumberFormat="1" applyFont="1"/>
    <xf numFmtId="169" fontId="45" fillId="0" borderId="0" xfId="2" applyNumberFormat="1" applyFont="1"/>
    <xf numFmtId="0" fontId="45" fillId="0" borderId="0" xfId="0" applyFont="1" applyAlignment="1">
      <alignment vertical="top"/>
    </xf>
    <xf numFmtId="169" fontId="45" fillId="0" borderId="0" xfId="2" applyNumberFormat="1" applyFont="1" applyAlignment="1">
      <alignment vertical="top"/>
    </xf>
    <xf numFmtId="171" fontId="45" fillId="0" borderId="0" xfId="0" applyNumberFormat="1" applyFont="1"/>
    <xf numFmtId="0" fontId="47" fillId="0" borderId="0" xfId="0" applyFont="1" applyAlignment="1">
      <alignment vertical="top"/>
    </xf>
    <xf numFmtId="10" fontId="45" fillId="0" borderId="0" xfId="2" applyNumberFormat="1" applyFont="1"/>
    <xf numFmtId="10" fontId="45" fillId="0" borderId="0" xfId="0" applyNumberFormat="1" applyFont="1"/>
    <xf numFmtId="170" fontId="45" fillId="0" borderId="0" xfId="1" applyNumberFormat="1" applyFont="1"/>
    <xf numFmtId="164" fontId="45" fillId="0" borderId="0" xfId="0" applyNumberFormat="1" applyFont="1"/>
    <xf numFmtId="3" fontId="45" fillId="0" borderId="0" xfId="0" applyNumberFormat="1" applyFont="1"/>
    <xf numFmtId="174" fontId="45" fillId="0" borderId="0" xfId="1" applyNumberFormat="1" applyFont="1"/>
    <xf numFmtId="173" fontId="36" fillId="0" borderId="0" xfId="0" applyNumberFormat="1" applyFont="1"/>
    <xf numFmtId="164" fontId="36" fillId="0" borderId="0" xfId="1" applyFont="1"/>
    <xf numFmtId="165" fontId="46" fillId="0" borderId="9" xfId="6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71" fontId="36" fillId="0" borderId="0" xfId="2" applyNumberFormat="1" applyFont="1" applyAlignment="1">
      <alignment horizontal="center" vertical="center"/>
    </xf>
    <xf numFmtId="171" fontId="36" fillId="0" borderId="0" xfId="0" applyNumberFormat="1" applyFont="1"/>
    <xf numFmtId="0" fontId="48" fillId="0" borderId="0" xfId="0" applyFont="1" applyAlignment="1">
      <alignment vertical="top"/>
    </xf>
    <xf numFmtId="168" fontId="36" fillId="0" borderId="0" xfId="0" applyNumberFormat="1" applyFont="1" applyAlignment="1">
      <alignment vertical="top"/>
    </xf>
    <xf numFmtId="0" fontId="38" fillId="0" borderId="0" xfId="0" applyFont="1"/>
    <xf numFmtId="0" fontId="42" fillId="0" borderId="0" xfId="0" applyFont="1"/>
    <xf numFmtId="165" fontId="40" fillId="0" borderId="0" xfId="60" applyFont="1" applyAlignment="1">
      <alignment horizontal="left" vertical="center"/>
    </xf>
    <xf numFmtId="171" fontId="49" fillId="0" borderId="0" xfId="0" applyNumberFormat="1" applyFont="1" applyAlignment="1">
      <alignment horizontal="center"/>
    </xf>
    <xf numFmtId="0" fontId="49" fillId="0" borderId="0" xfId="0" applyFont="1"/>
    <xf numFmtId="166" fontId="49" fillId="28" borderId="0" xfId="0" applyNumberFormat="1" applyFont="1" applyFill="1" applyAlignment="1">
      <alignment horizontal="center"/>
    </xf>
    <xf numFmtId="171" fontId="50" fillId="0" borderId="0" xfId="0" applyNumberFormat="1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0" fontId="45" fillId="0" borderId="0" xfId="0" applyFont="1" applyAlignment="1">
      <alignment horizontal="left" vertical="center"/>
    </xf>
    <xf numFmtId="0" fontId="53" fillId="0" borderId="8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1" fillId="28" borderId="0" xfId="0" applyFont="1" applyFill="1"/>
    <xf numFmtId="0" fontId="51" fillId="0" borderId="0" xfId="0" applyFont="1" applyAlignment="1">
      <alignment horizontal="left" vertical="center"/>
    </xf>
    <xf numFmtId="0" fontId="54" fillId="0" borderId="0" xfId="0" applyFont="1" applyAlignment="1">
      <alignment vertical="center"/>
    </xf>
    <xf numFmtId="0" fontId="54" fillId="0" borderId="8" xfId="0" applyFont="1" applyBorder="1" applyAlignment="1">
      <alignment horizontal="left" vertical="center"/>
    </xf>
    <xf numFmtId="0" fontId="57" fillId="0" borderId="0" xfId="0" applyFont="1"/>
    <xf numFmtId="0" fontId="53" fillId="0" borderId="0" xfId="0" applyFont="1" applyAlignment="1">
      <alignment horizontal="left" vertical="center"/>
    </xf>
    <xf numFmtId="0" fontId="58" fillId="0" borderId="0" xfId="0" applyFont="1" applyAlignment="1">
      <alignment vertical="center"/>
    </xf>
    <xf numFmtId="0" fontId="58" fillId="28" borderId="0" xfId="0" applyFont="1" applyFill="1" applyAlignment="1">
      <alignment vertical="center"/>
    </xf>
    <xf numFmtId="0" fontId="54" fillId="0" borderId="0" xfId="0" applyFont="1" applyAlignment="1">
      <alignment horizontal="left" vertical="center"/>
    </xf>
    <xf numFmtId="171" fontId="49" fillId="0" borderId="0" xfId="0" applyNumberFormat="1" applyFont="1" applyAlignment="1">
      <alignment horizontal="center" vertical="center"/>
    </xf>
    <xf numFmtId="166" fontId="49" fillId="28" borderId="0" xfId="0" applyNumberFormat="1" applyFont="1" applyFill="1" applyAlignment="1">
      <alignment horizontal="center" vertical="center"/>
    </xf>
    <xf numFmtId="171" fontId="50" fillId="0" borderId="0" xfId="0" applyNumberFormat="1" applyFont="1" applyAlignment="1">
      <alignment horizontal="center" vertical="center"/>
    </xf>
    <xf numFmtId="169" fontId="49" fillId="0" borderId="0" xfId="2" applyNumberFormat="1" applyFont="1" applyFill="1" applyBorder="1" applyAlignment="1">
      <alignment horizontal="center" vertical="center"/>
    </xf>
    <xf numFmtId="3" fontId="49" fillId="0" borderId="0" xfId="0" applyNumberFormat="1" applyFont="1" applyAlignment="1">
      <alignment horizontal="center" vertical="center"/>
    </xf>
    <xf numFmtId="169" fontId="49" fillId="0" borderId="8" xfId="2" applyNumberFormat="1" applyFont="1" applyFill="1" applyBorder="1" applyAlignment="1">
      <alignment horizontal="center" vertical="center"/>
    </xf>
    <xf numFmtId="166" fontId="49" fillId="28" borderId="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28" borderId="0" xfId="0" applyFont="1" applyFill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171" fontId="45" fillId="0" borderId="0" xfId="0" applyNumberFormat="1" applyFont="1" applyAlignment="1">
      <alignment horizontal="center" vertical="center"/>
    </xf>
    <xf numFmtId="166" fontId="45" fillId="28" borderId="0" xfId="0" applyNumberFormat="1" applyFont="1" applyFill="1" applyAlignment="1">
      <alignment horizontal="center" vertical="center"/>
    </xf>
    <xf numFmtId="0" fontId="53" fillId="23" borderId="8" xfId="60" applyNumberFormat="1" applyFont="1" applyFill="1" applyBorder="1" applyAlignment="1">
      <alignment horizontal="center" vertical="center"/>
    </xf>
    <xf numFmtId="165" fontId="53" fillId="23" borderId="8" xfId="60" applyFont="1" applyFill="1" applyBorder="1" applyAlignment="1">
      <alignment horizontal="center" vertical="center"/>
    </xf>
    <xf numFmtId="176" fontId="50" fillId="23" borderId="0" xfId="60" applyNumberFormat="1" applyFont="1" applyFill="1" applyAlignment="1">
      <alignment horizontal="left" vertical="center"/>
    </xf>
    <xf numFmtId="176" fontId="49" fillId="23" borderId="0" xfId="60" applyNumberFormat="1" applyFont="1" applyFill="1" applyAlignment="1">
      <alignment horizontal="center" vertical="center"/>
    </xf>
    <xf numFmtId="166" fontId="54" fillId="28" borderId="0" xfId="2" applyNumberFormat="1" applyFont="1" applyFill="1" applyBorder="1" applyAlignment="1">
      <alignment horizontal="center" vertical="center"/>
    </xf>
    <xf numFmtId="172" fontId="50" fillId="23" borderId="0" xfId="60" applyNumberFormat="1" applyFont="1" applyFill="1" applyAlignment="1">
      <alignment horizontal="left" vertical="center"/>
    </xf>
    <xf numFmtId="172" fontId="49" fillId="23" borderId="0" xfId="60" applyNumberFormat="1" applyFont="1" applyFill="1" applyAlignment="1">
      <alignment horizontal="center" vertical="center"/>
    </xf>
    <xf numFmtId="172" fontId="50" fillId="23" borderId="8" xfId="60" applyNumberFormat="1" applyFont="1" applyFill="1" applyBorder="1" applyAlignment="1">
      <alignment horizontal="left" vertical="center"/>
    </xf>
    <xf numFmtId="172" fontId="49" fillId="23" borderId="8" xfId="60" applyNumberFormat="1" applyFont="1" applyFill="1" applyBorder="1" applyAlignment="1">
      <alignment horizontal="center" vertical="center"/>
    </xf>
    <xf numFmtId="166" fontId="54" fillId="28" borderId="8" xfId="2" applyNumberFormat="1" applyFont="1" applyFill="1" applyBorder="1" applyAlignment="1">
      <alignment horizontal="center" vertical="center"/>
    </xf>
    <xf numFmtId="165" fontId="61" fillId="0" borderId="9" xfId="60" applyFont="1" applyBorder="1" applyAlignment="1">
      <alignment horizontal="left" vertical="center"/>
    </xf>
    <xf numFmtId="0" fontId="53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165" fontId="60" fillId="23" borderId="0" xfId="60" applyFont="1" applyFill="1" applyAlignment="1">
      <alignment horizontal="right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23" borderId="0" xfId="0" applyFont="1" applyFill="1"/>
    <xf numFmtId="3" fontId="46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45" fillId="0" borderId="0" xfId="0" applyNumberFormat="1" applyFont="1" applyAlignment="1">
      <alignment horizontal="center" vertical="center"/>
    </xf>
    <xf numFmtId="178" fontId="45" fillId="0" borderId="0" xfId="0" applyNumberFormat="1" applyFont="1" applyAlignment="1">
      <alignment horizontal="center" vertical="center"/>
    </xf>
    <xf numFmtId="169" fontId="45" fillId="0" borderId="0" xfId="2" applyNumberFormat="1" applyFont="1" applyAlignment="1">
      <alignment horizontal="center" vertical="center"/>
    </xf>
    <xf numFmtId="178" fontId="46" fillId="0" borderId="0" xfId="0" applyNumberFormat="1" applyFont="1" applyAlignment="1">
      <alignment horizontal="center" vertical="center"/>
    </xf>
    <xf numFmtId="0" fontId="56" fillId="0" borderId="0" xfId="0" applyFont="1"/>
    <xf numFmtId="169" fontId="45" fillId="0" borderId="0" xfId="2" applyNumberFormat="1" applyFont="1" applyAlignment="1">
      <alignment horizontal="center"/>
    </xf>
    <xf numFmtId="10" fontId="45" fillId="0" borderId="0" xfId="0" applyNumberFormat="1" applyFont="1" applyAlignment="1">
      <alignment horizontal="center"/>
    </xf>
    <xf numFmtId="170" fontId="45" fillId="0" borderId="0" xfId="1" applyNumberFormat="1" applyFont="1" applyAlignment="1">
      <alignment horizontal="center"/>
    </xf>
    <xf numFmtId="170" fontId="45" fillId="0" borderId="0" xfId="1" applyNumberFormat="1" applyFont="1" applyFill="1" applyAlignment="1">
      <alignment horizontal="center"/>
    </xf>
    <xf numFmtId="170" fontId="45" fillId="0" borderId="0" xfId="2" applyNumberFormat="1" applyFont="1"/>
    <xf numFmtId="3" fontId="45" fillId="0" borderId="0" xfId="0" applyNumberFormat="1" applyFont="1" applyAlignment="1">
      <alignment horizontal="center"/>
    </xf>
    <xf numFmtId="169" fontId="60" fillId="0" borderId="0" xfId="2" applyNumberFormat="1" applyFont="1" applyAlignment="1">
      <alignment horizontal="center"/>
    </xf>
    <xf numFmtId="0" fontId="64" fillId="0" borderId="0" xfId="0" applyFont="1" applyAlignment="1">
      <alignment vertical="top" wrapText="1"/>
    </xf>
    <xf numFmtId="0" fontId="64" fillId="0" borderId="0" xfId="0" applyFont="1" applyAlignment="1">
      <alignment vertical="center" wrapText="1"/>
    </xf>
    <xf numFmtId="0" fontId="45" fillId="0" borderId="6" xfId="0" applyFont="1" applyBorder="1" applyAlignment="1">
      <alignment vertical="center"/>
    </xf>
    <xf numFmtId="0" fontId="67" fillId="0" borderId="0" xfId="0" applyFont="1" applyAlignment="1">
      <alignment horizontal="center" vertical="center"/>
    </xf>
    <xf numFmtId="0" fontId="50" fillId="0" borderId="0" xfId="89" applyFont="1" applyAlignment="1">
      <alignment vertical="center"/>
    </xf>
    <xf numFmtId="0" fontId="49" fillId="0" borderId="0" xfId="89" applyFont="1" applyAlignment="1">
      <alignment vertical="center"/>
    </xf>
    <xf numFmtId="165" fontId="49" fillId="0" borderId="0" xfId="60" applyFont="1" applyAlignment="1">
      <alignment vertical="center"/>
    </xf>
    <xf numFmtId="10" fontId="49" fillId="0" borderId="0" xfId="2" applyNumberFormat="1" applyFont="1" applyFill="1" applyBorder="1" applyAlignment="1">
      <alignment vertical="center"/>
    </xf>
    <xf numFmtId="0" fontId="49" fillId="0" borderId="0" xfId="0" applyFont="1" applyAlignment="1">
      <alignment horizontal="center"/>
    </xf>
    <xf numFmtId="165" fontId="45" fillId="0" borderId="0" xfId="87" applyFont="1"/>
    <xf numFmtId="165" fontId="35" fillId="0" borderId="0" xfId="87" applyFont="1"/>
    <xf numFmtId="165" fontId="35" fillId="0" borderId="0" xfId="87" applyFont="1" applyAlignment="1">
      <alignment horizontal="center"/>
    </xf>
    <xf numFmtId="165" fontId="45" fillId="0" borderId="0" xfId="87" applyFont="1" applyAlignment="1">
      <alignment vertical="center"/>
    </xf>
    <xf numFmtId="165" fontId="53" fillId="0" borderId="0" xfId="87" applyFont="1" applyAlignment="1">
      <alignment vertical="center"/>
    </xf>
    <xf numFmtId="165" fontId="70" fillId="0" borderId="0" xfId="87" applyFont="1" applyAlignment="1">
      <alignment vertical="center"/>
    </xf>
    <xf numFmtId="165" fontId="67" fillId="0" borderId="0" xfId="87" applyFont="1" applyAlignment="1">
      <alignment vertical="center"/>
    </xf>
    <xf numFmtId="165" fontId="46" fillId="28" borderId="0" xfId="87" applyFont="1" applyFill="1" applyAlignment="1">
      <alignment horizontal="center" vertical="center"/>
    </xf>
    <xf numFmtId="37" fontId="45" fillId="0" borderId="0" xfId="87" applyNumberFormat="1" applyFont="1" applyAlignment="1">
      <alignment horizontal="center" vertical="center"/>
    </xf>
    <xf numFmtId="3" fontId="45" fillId="28" borderId="0" xfId="87" applyNumberFormat="1" applyFont="1" applyFill="1" applyAlignment="1">
      <alignment horizontal="center" vertical="center"/>
    </xf>
    <xf numFmtId="166" fontId="60" fillId="28" borderId="0" xfId="87" applyNumberFormat="1" applyFont="1" applyFill="1" applyAlignment="1">
      <alignment horizontal="center" vertical="center"/>
    </xf>
    <xf numFmtId="165" fontId="46" fillId="0" borderId="0" xfId="87" applyFont="1" applyAlignment="1">
      <alignment vertical="center"/>
    </xf>
    <xf numFmtId="37" fontId="72" fillId="0" borderId="0" xfId="1" applyNumberFormat="1" applyFont="1" applyFill="1" applyBorder="1" applyAlignment="1">
      <alignment horizontal="center" vertical="center"/>
    </xf>
    <xf numFmtId="37" fontId="45" fillId="0" borderId="0" xfId="1" applyNumberFormat="1" applyFont="1" applyFill="1" applyBorder="1" applyAlignment="1">
      <alignment horizontal="center" vertical="center"/>
    </xf>
    <xf numFmtId="37" fontId="45" fillId="0" borderId="0" xfId="0" applyNumberFormat="1" applyFont="1"/>
    <xf numFmtId="165" fontId="59" fillId="0" borderId="0" xfId="87" applyFont="1" applyAlignment="1">
      <alignment vertical="center"/>
    </xf>
    <xf numFmtId="175" fontId="45" fillId="0" borderId="0" xfId="0" applyNumberFormat="1" applyFont="1"/>
    <xf numFmtId="166" fontId="60" fillId="0" borderId="0" xfId="87" applyNumberFormat="1" applyFont="1" applyAlignment="1">
      <alignment horizontal="center"/>
    </xf>
    <xf numFmtId="164" fontId="45" fillId="0" borderId="0" xfId="1" applyFont="1"/>
    <xf numFmtId="37" fontId="45" fillId="0" borderId="7" xfId="0" applyNumberFormat="1" applyFont="1" applyBorder="1" applyAlignment="1">
      <alignment horizontal="center" vertical="center"/>
    </xf>
    <xf numFmtId="165" fontId="63" fillId="0" borderId="0" xfId="87" applyFont="1" applyAlignment="1">
      <alignment horizontal="center" vertical="top"/>
    </xf>
    <xf numFmtId="0" fontId="70" fillId="0" borderId="0" xfId="0" applyFont="1"/>
    <xf numFmtId="0" fontId="79" fillId="0" borderId="0" xfId="0" applyFont="1" applyAlignment="1">
      <alignment horizontal="center" vertical="top"/>
    </xf>
    <xf numFmtId="0" fontId="80" fillId="0" borderId="0" xfId="0" applyFont="1" applyAlignment="1">
      <alignment horizontal="center" vertical="top"/>
    </xf>
    <xf numFmtId="3" fontId="50" fillId="0" borderId="0" xfId="0" applyNumberFormat="1" applyFont="1" applyAlignment="1">
      <alignment horizontal="center" vertical="center"/>
    </xf>
    <xf numFmtId="0" fontId="50" fillId="0" borderId="0" xfId="0" applyFont="1"/>
    <xf numFmtId="0" fontId="54" fillId="0" borderId="0" xfId="0" applyFont="1"/>
    <xf numFmtId="0" fontId="49" fillId="0" borderId="0" xfId="0" applyFont="1" applyAlignment="1">
      <alignment horizontal="left"/>
    </xf>
    <xf numFmtId="49" fontId="67" fillId="26" borderId="0" xfId="87" quotePrefix="1" applyNumberFormat="1" applyFont="1" applyFill="1" applyAlignment="1">
      <alignment horizontal="center" vertical="center"/>
    </xf>
    <xf numFmtId="39" fontId="45" fillId="0" borderId="0" xfId="0" applyNumberFormat="1" applyFont="1" applyAlignment="1">
      <alignment horizontal="center" vertic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71" fillId="0" borderId="0" xfId="0" applyFont="1"/>
    <xf numFmtId="49" fontId="65" fillId="26" borderId="0" xfId="87" quotePrefix="1" applyNumberFormat="1" applyFont="1" applyFill="1" applyAlignment="1">
      <alignment horizontal="center" vertical="center"/>
    </xf>
    <xf numFmtId="0" fontId="84" fillId="0" borderId="0" xfId="7" applyFont="1"/>
    <xf numFmtId="0" fontId="85" fillId="25" borderId="6" xfId="0" applyFont="1" applyFill="1" applyBorder="1" applyAlignment="1">
      <alignment horizontal="left" vertical="center"/>
    </xf>
    <xf numFmtId="177" fontId="46" fillId="0" borderId="7" xfId="0" applyNumberFormat="1" applyFont="1" applyBorder="1" applyAlignment="1">
      <alignment horizontal="center" vertical="center"/>
    </xf>
    <xf numFmtId="0" fontId="86" fillId="0" borderId="0" xfId="7" applyFont="1"/>
    <xf numFmtId="3" fontId="46" fillId="0" borderId="7" xfId="0" applyNumberFormat="1" applyFont="1" applyBorder="1" applyAlignment="1">
      <alignment horizontal="center" vertical="center"/>
    </xf>
    <xf numFmtId="0" fontId="46" fillId="0" borderId="0" xfId="0" applyFont="1"/>
    <xf numFmtId="0" fontId="87" fillId="0" borderId="0" xfId="0" applyFont="1"/>
    <xf numFmtId="0" fontId="81" fillId="25" borderId="6" xfId="0" applyFont="1" applyFill="1" applyBorder="1" applyAlignment="1">
      <alignment horizontal="left" vertical="center"/>
    </xf>
    <xf numFmtId="3" fontId="45" fillId="0" borderId="7" xfId="0" applyNumberFormat="1" applyFont="1" applyBorder="1" applyAlignment="1">
      <alignment horizontal="center" vertical="center"/>
    </xf>
    <xf numFmtId="37" fontId="46" fillId="0" borderId="7" xfId="0" applyNumberFormat="1" applyFont="1" applyBorder="1" applyAlignment="1">
      <alignment horizontal="center" vertical="center"/>
    </xf>
    <xf numFmtId="0" fontId="85" fillId="0" borderId="0" xfId="0" applyFont="1"/>
    <xf numFmtId="0" fontId="88" fillId="0" borderId="0" xfId="0" applyFont="1"/>
    <xf numFmtId="169" fontId="81" fillId="25" borderId="6" xfId="2" applyNumberFormat="1" applyFont="1" applyFill="1" applyBorder="1" applyAlignment="1">
      <alignment horizontal="right" vertical="center"/>
    </xf>
    <xf numFmtId="169" fontId="60" fillId="0" borderId="0" xfId="2" applyNumberFormat="1" applyFont="1"/>
    <xf numFmtId="169" fontId="89" fillId="0" borderId="0" xfId="2" applyNumberFormat="1" applyFont="1"/>
    <xf numFmtId="0" fontId="78" fillId="23" borderId="0" xfId="7" applyFont="1" applyFill="1"/>
    <xf numFmtId="0" fontId="68" fillId="23" borderId="0" xfId="7" applyFont="1" applyFill="1"/>
    <xf numFmtId="0" fontId="81" fillId="0" borderId="0" xfId="0" applyFont="1" applyAlignment="1">
      <alignment horizontal="left" vertical="center"/>
    </xf>
    <xf numFmtId="0" fontId="81" fillId="0" borderId="0" xfId="0" applyFont="1" applyAlignment="1">
      <alignment vertical="center" wrapText="1"/>
    </xf>
    <xf numFmtId="179" fontId="45" fillId="0" borderId="0" xfId="2" applyNumberFormat="1" applyFont="1"/>
    <xf numFmtId="177" fontId="46" fillId="0" borderId="0" xfId="0" applyNumberFormat="1" applyFont="1"/>
    <xf numFmtId="177" fontId="45" fillId="0" borderId="0" xfId="0" applyNumberFormat="1" applyFont="1"/>
    <xf numFmtId="0" fontId="46" fillId="25" borderId="6" xfId="0" applyFont="1" applyFill="1" applyBorder="1" applyAlignment="1">
      <alignment horizontal="left" vertical="center"/>
    </xf>
    <xf numFmtId="169" fontId="60" fillId="0" borderId="7" xfId="2" applyNumberFormat="1" applyFont="1" applyBorder="1" applyAlignment="1">
      <alignment horizontal="center" vertical="center"/>
    </xf>
    <xf numFmtId="166" fontId="45" fillId="0" borderId="0" xfId="0" applyNumberFormat="1" applyFont="1"/>
    <xf numFmtId="0" fontId="70" fillId="25" borderId="6" xfId="0" applyFont="1" applyFill="1" applyBorder="1" applyAlignment="1">
      <alignment horizontal="left" vertical="center"/>
    </xf>
    <xf numFmtId="165" fontId="70" fillId="25" borderId="6" xfId="60" applyFont="1" applyFill="1" applyBorder="1" applyAlignment="1">
      <alignment horizontal="right" vertical="center"/>
    </xf>
    <xf numFmtId="169" fontId="90" fillId="0" borderId="7" xfId="2" applyNumberFormat="1" applyFont="1" applyBorder="1" applyAlignment="1">
      <alignment horizontal="center" vertical="center"/>
    </xf>
    <xf numFmtId="169" fontId="45" fillId="0" borderId="0" xfId="0" applyNumberFormat="1" applyFont="1"/>
    <xf numFmtId="0" fontId="45" fillId="0" borderId="0" xfId="0" applyFont="1" applyAlignment="1">
      <alignment wrapText="1"/>
    </xf>
    <xf numFmtId="177" fontId="50" fillId="0" borderId="0" xfId="0" applyNumberFormat="1" applyFont="1" applyAlignment="1">
      <alignment horizontal="center" vertical="center"/>
    </xf>
    <xf numFmtId="0" fontId="92" fillId="0" borderId="0" xfId="7" applyFont="1"/>
    <xf numFmtId="37" fontId="50" fillId="0" borderId="0" xfId="0" applyNumberFormat="1" applyFont="1" applyAlignment="1">
      <alignment horizontal="center" vertical="center"/>
    </xf>
    <xf numFmtId="169" fontId="54" fillId="0" borderId="0" xfId="2" applyNumberFormat="1" applyFont="1" applyFill="1" applyBorder="1" applyAlignment="1">
      <alignment horizontal="right" vertical="center"/>
    </xf>
    <xf numFmtId="0" fontId="49" fillId="0" borderId="0" xfId="7" applyFont="1"/>
    <xf numFmtId="37" fontId="49" fillId="0" borderId="0" xfId="0" applyNumberFormat="1" applyFont="1" applyAlignment="1">
      <alignment horizontal="center" vertical="center"/>
    </xf>
    <xf numFmtId="0" fontId="93" fillId="0" borderId="0" xfId="7" applyFont="1"/>
    <xf numFmtId="0" fontId="75" fillId="0" borderId="0" xfId="7" applyFont="1"/>
    <xf numFmtId="3" fontId="49" fillId="0" borderId="0" xfId="0" applyNumberFormat="1" applyFont="1"/>
    <xf numFmtId="165" fontId="49" fillId="0" borderId="8" xfId="60" applyFont="1" applyBorder="1" applyAlignment="1">
      <alignment vertical="center"/>
    </xf>
    <xf numFmtId="165" fontId="46" fillId="0" borderId="0" xfId="60" applyFont="1" applyAlignment="1">
      <alignment horizontal="center" vertical="center"/>
    </xf>
    <xf numFmtId="165" fontId="47" fillId="0" borderId="0" xfId="60" applyFont="1" applyAlignment="1">
      <alignment horizontal="center" vertical="center"/>
    </xf>
    <xf numFmtId="0" fontId="45" fillId="0" borderId="0" xfId="60" applyNumberFormat="1" applyFont="1" applyAlignment="1">
      <alignment horizontal="center" vertical="center"/>
    </xf>
    <xf numFmtId="165" fontId="45" fillId="0" borderId="0" xfId="60" applyFont="1"/>
    <xf numFmtId="165" fontId="46" fillId="0" borderId="9" xfId="60" applyFont="1" applyBorder="1" applyAlignment="1">
      <alignment vertical="center"/>
    </xf>
    <xf numFmtId="165" fontId="52" fillId="0" borderId="0" xfId="60" applyFont="1" applyAlignment="1">
      <alignment horizontal="center" vertical="center"/>
    </xf>
    <xf numFmtId="165" fontId="45" fillId="0" borderId="9" xfId="60" applyFont="1" applyBorder="1"/>
    <xf numFmtId="165" fontId="46" fillId="0" borderId="0" xfId="60" applyFont="1" applyAlignment="1">
      <alignment vertical="center"/>
    </xf>
    <xf numFmtId="165" fontId="52" fillId="0" borderId="0" xfId="60" applyFont="1" applyAlignment="1">
      <alignment horizontal="center"/>
    </xf>
    <xf numFmtId="9" fontId="45" fillId="0" borderId="0" xfId="2" applyFont="1" applyBorder="1" applyAlignment="1"/>
    <xf numFmtId="165" fontId="94" fillId="0" borderId="0" xfId="60" applyFont="1"/>
    <xf numFmtId="165" fontId="78" fillId="0" borderId="0" xfId="60" applyFont="1"/>
    <xf numFmtId="165" fontId="45" fillId="0" borderId="0" xfId="60" applyFont="1" applyAlignment="1">
      <alignment vertical="top"/>
    </xf>
    <xf numFmtId="165" fontId="56" fillId="0" borderId="0" xfId="60" applyFont="1"/>
    <xf numFmtId="0" fontId="47" fillId="0" borderId="0" xfId="0" applyFont="1"/>
    <xf numFmtId="169" fontId="45" fillId="0" borderId="0" xfId="2" applyNumberFormat="1" applyFont="1" applyFill="1"/>
    <xf numFmtId="165" fontId="46" fillId="0" borderId="0" xfId="60" applyFont="1"/>
    <xf numFmtId="0" fontId="45" fillId="0" borderId="0" xfId="60" applyNumberFormat="1" applyFont="1"/>
    <xf numFmtId="169" fontId="45" fillId="0" borderId="0" xfId="2" applyNumberFormat="1" applyFont="1" applyBorder="1"/>
    <xf numFmtId="170" fontId="45" fillId="0" borderId="0" xfId="1" applyNumberFormat="1" applyFont="1" applyAlignment="1">
      <alignment horizontal="center" vertical="center"/>
    </xf>
    <xf numFmtId="165" fontId="46" fillId="0" borderId="0" xfId="60" quotePrefix="1" applyFont="1"/>
    <xf numFmtId="170" fontId="45" fillId="0" borderId="0" xfId="60" applyNumberFormat="1" applyFont="1"/>
    <xf numFmtId="3" fontId="45" fillId="0" borderId="0" xfId="60" applyNumberFormat="1" applyFont="1" applyAlignment="1">
      <alignment horizontal="center" vertical="center"/>
    </xf>
    <xf numFmtId="3" fontId="45" fillId="0" borderId="0" xfId="60" applyNumberFormat="1" applyFont="1"/>
    <xf numFmtId="171" fontId="45" fillId="0" borderId="0" xfId="60" applyNumberFormat="1" applyFont="1"/>
    <xf numFmtId="1" fontId="45" fillId="0" borderId="0" xfId="60" applyNumberFormat="1" applyFont="1" applyAlignment="1">
      <alignment horizontal="center" vertical="center"/>
    </xf>
    <xf numFmtId="172" fontId="45" fillId="0" borderId="0" xfId="6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0" fontId="95" fillId="0" borderId="0" xfId="0" applyFont="1" applyAlignment="1">
      <alignment vertical="top"/>
    </xf>
    <xf numFmtId="0" fontId="67" fillId="0" borderId="0" xfId="0" applyFont="1" applyAlignment="1">
      <alignment vertical="center"/>
    </xf>
    <xf numFmtId="0" fontId="52" fillId="0" borderId="0" xfId="0" applyFont="1"/>
    <xf numFmtId="0" fontId="46" fillId="0" borderId="0" xfId="0" applyFont="1" applyAlignment="1">
      <alignment horizontal="center"/>
    </xf>
    <xf numFmtId="0" fontId="58" fillId="0" borderId="0" xfId="0" applyFont="1"/>
    <xf numFmtId="0" fontId="58" fillId="28" borderId="0" xfId="0" applyFont="1" applyFill="1"/>
    <xf numFmtId="167" fontId="45" fillId="0" borderId="0" xfId="0" applyNumberFormat="1" applyFont="1" applyAlignment="1">
      <alignment horizontal="center"/>
    </xf>
    <xf numFmtId="166" fontId="45" fillId="0" borderId="0" xfId="0" applyNumberFormat="1" applyFont="1" applyAlignment="1">
      <alignment horizontal="center"/>
    </xf>
    <xf numFmtId="168" fontId="45" fillId="0" borderId="0" xfId="0" applyNumberFormat="1" applyFont="1"/>
    <xf numFmtId="0" fontId="85" fillId="0" borderId="0" xfId="0" applyFont="1" applyAlignment="1">
      <alignment vertical="top"/>
    </xf>
    <xf numFmtId="0" fontId="57" fillId="0" borderId="0" xfId="6" applyFont="1"/>
    <xf numFmtId="170" fontId="53" fillId="28" borderId="8" xfId="4" applyNumberFormat="1" applyFont="1" applyFill="1" applyBorder="1" applyAlignment="1">
      <alignment horizontal="center" vertical="center"/>
    </xf>
    <xf numFmtId="0" fontId="78" fillId="0" borderId="0" xfId="6" applyFont="1"/>
    <xf numFmtId="170" fontId="96" fillId="28" borderId="0" xfId="4" applyNumberFormat="1" applyFont="1" applyFill="1" applyBorder="1" applyAlignment="1">
      <alignment horizontal="center" vertical="center"/>
    </xf>
    <xf numFmtId="3" fontId="50" fillId="0" borderId="0" xfId="60" applyNumberFormat="1" applyFont="1" applyAlignment="1">
      <alignment horizontal="center" vertical="center"/>
    </xf>
    <xf numFmtId="3" fontId="49" fillId="28" borderId="0" xfId="1" applyNumberFormat="1" applyFont="1" applyFill="1" applyBorder="1" applyAlignment="1">
      <alignment horizontal="center" vertical="center"/>
    </xf>
    <xf numFmtId="166" fontId="54" fillId="28" borderId="0" xfId="1" applyNumberFormat="1" applyFont="1" applyFill="1" applyBorder="1" applyAlignment="1">
      <alignment horizontal="center" vertical="center"/>
    </xf>
    <xf numFmtId="3" fontId="49" fillId="0" borderId="0" xfId="60" applyNumberFormat="1" applyFont="1" applyAlignment="1">
      <alignment horizontal="center" vertical="center"/>
    </xf>
    <xf numFmtId="169" fontId="54" fillId="0" borderId="0" xfId="2" applyNumberFormat="1" applyFont="1" applyFill="1" applyBorder="1" applyAlignment="1">
      <alignment horizontal="center" vertical="center"/>
    </xf>
    <xf numFmtId="169" fontId="54" fillId="0" borderId="0" xfId="90" applyNumberFormat="1" applyFont="1" applyFill="1" applyBorder="1" applyAlignment="1">
      <alignment horizontal="center" vertical="center"/>
    </xf>
    <xf numFmtId="3" fontId="49" fillId="0" borderId="0" xfId="89" applyNumberFormat="1" applyFont="1" applyAlignment="1">
      <alignment horizontal="center" vertical="center"/>
    </xf>
    <xf numFmtId="170" fontId="50" fillId="0" borderId="0" xfId="88" applyNumberFormat="1" applyFont="1" applyFill="1" applyBorder="1" applyAlignment="1">
      <alignment horizontal="center" vertical="center"/>
    </xf>
    <xf numFmtId="169" fontId="54" fillId="0" borderId="8" xfId="2" applyNumberFormat="1" applyFont="1" applyFill="1" applyBorder="1" applyAlignment="1">
      <alignment horizontal="center" vertical="center"/>
    </xf>
    <xf numFmtId="3" fontId="49" fillId="28" borderId="8" xfId="1" applyNumberFormat="1" applyFont="1" applyFill="1" applyBorder="1" applyAlignment="1">
      <alignment horizontal="center" vertical="center"/>
    </xf>
    <xf numFmtId="166" fontId="54" fillId="28" borderId="8" xfId="1" applyNumberFormat="1" applyFont="1" applyFill="1" applyBorder="1" applyAlignment="1">
      <alignment horizontal="center" vertical="center"/>
    </xf>
    <xf numFmtId="39" fontId="49" fillId="0" borderId="0" xfId="0" applyNumberFormat="1" applyFont="1" applyAlignment="1">
      <alignment horizontal="center" vertical="center"/>
    </xf>
    <xf numFmtId="0" fontId="53" fillId="0" borderId="10" xfId="87" quotePrefix="1" applyNumberFormat="1" applyFont="1" applyBorder="1" applyAlignment="1">
      <alignment horizontal="center" vertical="center"/>
    </xf>
    <xf numFmtId="49" fontId="53" fillId="0" borderId="10" xfId="87" quotePrefix="1" applyNumberFormat="1" applyFont="1" applyBorder="1" applyAlignment="1">
      <alignment horizontal="center" vertical="center"/>
    </xf>
    <xf numFmtId="0" fontId="49" fillId="0" borderId="8" xfId="0" applyFont="1" applyBorder="1" applyAlignment="1">
      <alignment horizontal="center"/>
    </xf>
    <xf numFmtId="39" fontId="49" fillId="0" borderId="8" xfId="0" applyNumberFormat="1" applyFont="1" applyBorder="1" applyAlignment="1">
      <alignment horizontal="center" vertical="center"/>
    </xf>
    <xf numFmtId="3" fontId="50" fillId="0" borderId="8" xfId="0" applyNumberFormat="1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49" fillId="0" borderId="8" xfId="0" applyFont="1" applyBorder="1" applyAlignment="1">
      <alignment horizontal="left"/>
    </xf>
    <xf numFmtId="37" fontId="49" fillId="0" borderId="8" xfId="0" applyNumberFormat="1" applyFont="1" applyBorder="1" applyAlignment="1">
      <alignment horizontal="center" vertical="center"/>
    </xf>
    <xf numFmtId="0" fontId="35" fillId="0" borderId="11" xfId="0" applyFont="1" applyBorder="1"/>
    <xf numFmtId="49" fontId="53" fillId="0" borderId="8" xfId="87" quotePrefix="1" applyNumberFormat="1" applyFont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/>
    </xf>
    <xf numFmtId="0" fontId="91" fillId="0" borderId="11" xfId="0" applyFont="1" applyBorder="1"/>
    <xf numFmtId="49" fontId="74" fillId="0" borderId="8" xfId="87" quotePrefix="1" applyNumberFormat="1" applyFont="1" applyBorder="1" applyAlignment="1">
      <alignment horizontal="center" vertical="center"/>
    </xf>
    <xf numFmtId="165" fontId="53" fillId="0" borderId="8" xfId="87" applyFont="1" applyBorder="1" applyAlignment="1">
      <alignment vertical="center"/>
    </xf>
    <xf numFmtId="165" fontId="53" fillId="28" borderId="8" xfId="87" applyFont="1" applyFill="1" applyBorder="1" applyAlignment="1">
      <alignment horizontal="center" vertical="center"/>
    </xf>
    <xf numFmtId="165" fontId="46" fillId="0" borderId="8" xfId="87" applyFont="1" applyBorder="1" applyAlignment="1">
      <alignment vertical="center"/>
    </xf>
    <xf numFmtId="0" fontId="70" fillId="0" borderId="8" xfId="0" applyFont="1" applyBorder="1" applyAlignment="1">
      <alignment vertical="center"/>
    </xf>
    <xf numFmtId="37" fontId="72" fillId="0" borderId="8" xfId="1" applyNumberFormat="1" applyFont="1" applyFill="1" applyBorder="1" applyAlignment="1">
      <alignment horizontal="center" vertical="center"/>
    </xf>
    <xf numFmtId="37" fontId="45" fillId="0" borderId="8" xfId="87" applyNumberFormat="1" applyFont="1" applyBorder="1" applyAlignment="1">
      <alignment horizontal="center" vertical="center"/>
    </xf>
    <xf numFmtId="3" fontId="45" fillId="28" borderId="8" xfId="87" applyNumberFormat="1" applyFont="1" applyFill="1" applyBorder="1" applyAlignment="1">
      <alignment horizontal="center" vertical="center"/>
    </xf>
    <xf numFmtId="166" fontId="60" fillId="28" borderId="8" xfId="87" applyNumberFormat="1" applyFont="1" applyFill="1" applyBorder="1" applyAlignment="1">
      <alignment horizontal="center" vertical="center"/>
    </xf>
    <xf numFmtId="9" fontId="49" fillId="0" borderId="0" xfId="2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49" fontId="53" fillId="0" borderId="11" xfId="87" quotePrefix="1" applyNumberFormat="1" applyFont="1" applyBorder="1" applyAlignment="1">
      <alignment horizontal="center" vertical="center"/>
    </xf>
    <xf numFmtId="165" fontId="35" fillId="0" borderId="11" xfId="87" applyFont="1" applyBorder="1" applyAlignment="1">
      <alignment vertical="center"/>
    </xf>
    <xf numFmtId="2" fontId="45" fillId="0" borderId="0" xfId="0" applyNumberFormat="1" applyFont="1"/>
    <xf numFmtId="0" fontId="50" fillId="0" borderId="0" xfId="89" applyFont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0" fontId="53" fillId="0" borderId="10" xfId="60" applyNumberFormat="1" applyFont="1" applyBorder="1" applyAlignment="1">
      <alignment horizontal="center" vertical="center"/>
    </xf>
    <xf numFmtId="0" fontId="53" fillId="28" borderId="10" xfId="0" applyFont="1" applyFill="1" applyBorder="1" applyAlignment="1">
      <alignment horizontal="center" vertical="center"/>
    </xf>
    <xf numFmtId="0" fontId="41" fillId="0" borderId="0" xfId="0" applyFont="1"/>
    <xf numFmtId="166" fontId="49" fillId="0" borderId="0" xfId="0" applyNumberFormat="1" applyFont="1" applyAlignment="1">
      <alignment horizontal="center" vertical="center"/>
    </xf>
    <xf numFmtId="165" fontId="49" fillId="0" borderId="0" xfId="87" applyFont="1" applyAlignment="1">
      <alignment vertical="center"/>
    </xf>
    <xf numFmtId="37" fontId="49" fillId="0" borderId="0" xfId="1" applyNumberFormat="1" applyFont="1" applyFill="1" applyBorder="1" applyAlignment="1">
      <alignment horizontal="center" vertical="center"/>
    </xf>
    <xf numFmtId="37" fontId="49" fillId="0" borderId="0" xfId="87" applyNumberFormat="1" applyFont="1" applyAlignment="1">
      <alignment horizontal="center" vertical="center"/>
    </xf>
    <xf numFmtId="3" fontId="49" fillId="28" borderId="0" xfId="87" applyNumberFormat="1" applyFont="1" applyFill="1" applyAlignment="1">
      <alignment horizontal="center" vertical="center"/>
    </xf>
    <xf numFmtId="166" fontId="54" fillId="28" borderId="0" xfId="87" applyNumberFormat="1" applyFont="1" applyFill="1" applyAlignment="1">
      <alignment horizontal="center" vertical="center"/>
    </xf>
    <xf numFmtId="0" fontId="43" fillId="0" borderId="0" xfId="0" applyFont="1" applyAlignment="1">
      <alignment horizontal="left" vertical="top" wrapText="1"/>
    </xf>
    <xf numFmtId="180" fontId="45" fillId="0" borderId="0" xfId="2" applyNumberFormat="1" applyFont="1" applyFill="1"/>
    <xf numFmtId="43" fontId="45" fillId="0" borderId="0" xfId="0" applyNumberFormat="1" applyFont="1"/>
    <xf numFmtId="169" fontId="36" fillId="0" borderId="0" xfId="0" applyNumberFormat="1" applyFont="1" applyAlignment="1">
      <alignment horizontal="center" vertical="center"/>
    </xf>
    <xf numFmtId="10" fontId="36" fillId="0" borderId="0" xfId="2" applyNumberFormat="1" applyFont="1" applyAlignment="1">
      <alignment vertical="top"/>
    </xf>
    <xf numFmtId="169" fontId="49" fillId="0" borderId="0" xfId="2" applyNumberFormat="1" applyFont="1" applyAlignment="1">
      <alignment horizontal="center"/>
    </xf>
    <xf numFmtId="171" fontId="49" fillId="28" borderId="0" xfId="0" applyNumberFormat="1" applyFont="1" applyFill="1" applyAlignment="1">
      <alignment horizontal="center"/>
    </xf>
    <xf numFmtId="169" fontId="49" fillId="28" borderId="0" xfId="2" applyNumberFormat="1" applyFont="1" applyFill="1" applyAlignment="1">
      <alignment horizontal="center"/>
    </xf>
    <xf numFmtId="0" fontId="49" fillId="28" borderId="0" xfId="2" applyNumberFormat="1" applyFont="1" applyFill="1" applyAlignment="1">
      <alignment horizontal="center"/>
    </xf>
    <xf numFmtId="2" fontId="49" fillId="28" borderId="0" xfId="0" applyNumberFormat="1" applyFont="1" applyFill="1" applyAlignment="1">
      <alignment horizontal="center"/>
    </xf>
    <xf numFmtId="166" fontId="49" fillId="28" borderId="0" xfId="2" applyNumberFormat="1" applyFont="1" applyFill="1" applyAlignment="1">
      <alignment horizontal="center"/>
    </xf>
    <xf numFmtId="0" fontId="54" fillId="0" borderId="12" xfId="0" applyFont="1" applyBorder="1" applyAlignment="1">
      <alignment horizontal="left" vertical="center"/>
    </xf>
    <xf numFmtId="0" fontId="53" fillId="23" borderId="10" xfId="60" applyNumberFormat="1" applyFont="1" applyFill="1" applyBorder="1" applyAlignment="1">
      <alignment horizontal="center" vertical="center"/>
    </xf>
    <xf numFmtId="165" fontId="53" fillId="23" borderId="10" xfId="60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71" fontId="49" fillId="28" borderId="0" xfId="0" applyNumberFormat="1" applyFont="1" applyFill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169" fontId="49" fillId="0" borderId="12" xfId="2" applyNumberFormat="1" applyFont="1" applyBorder="1" applyAlignment="1">
      <alignment horizontal="center" vertical="center"/>
    </xf>
    <xf numFmtId="171" fontId="49" fillId="28" borderId="12" xfId="0" applyNumberFormat="1" applyFont="1" applyFill="1" applyBorder="1" applyAlignment="1">
      <alignment horizontal="center" vertical="center"/>
    </xf>
    <xf numFmtId="169" fontId="49" fillId="0" borderId="12" xfId="2" applyNumberFormat="1" applyFont="1" applyFill="1" applyBorder="1" applyAlignment="1">
      <alignment horizontal="center" vertical="center"/>
    </xf>
    <xf numFmtId="0" fontId="53" fillId="0" borderId="8" xfId="87" applyNumberFormat="1" applyFont="1" applyBorder="1" applyAlignment="1">
      <alignment horizontal="center" vertical="center"/>
    </xf>
    <xf numFmtId="0" fontId="53" fillId="0" borderId="10" xfId="87" applyNumberFormat="1" applyFont="1" applyBorder="1" applyAlignment="1">
      <alignment horizontal="center" vertical="center"/>
    </xf>
    <xf numFmtId="165" fontId="45" fillId="0" borderId="0" xfId="60" applyFont="1" applyAlignment="1">
      <alignment horizontal="center"/>
    </xf>
    <xf numFmtId="165" fontId="45" fillId="0" borderId="0" xfId="60" applyFont="1" applyAlignment="1">
      <alignment horizontal="center" vertical="center"/>
    </xf>
    <xf numFmtId="165" fontId="60" fillId="23" borderId="11" xfId="60" applyFont="1" applyFill="1" applyBorder="1" applyAlignment="1">
      <alignment horizontal="right"/>
    </xf>
    <xf numFmtId="165" fontId="33" fillId="0" borderId="0" xfId="60" applyFont="1" applyAlignment="1">
      <alignment vertical="top"/>
    </xf>
    <xf numFmtId="165" fontId="34" fillId="0" borderId="0" xfId="60" applyFont="1" applyAlignment="1">
      <alignment vertical="top"/>
    </xf>
    <xf numFmtId="165" fontId="46" fillId="0" borderId="0" xfId="60" applyFont="1" applyAlignment="1">
      <alignment horizontal="center"/>
    </xf>
    <xf numFmtId="165" fontId="97" fillId="0" borderId="0" xfId="60" applyFont="1" applyAlignment="1">
      <alignment vertical="top"/>
    </xf>
    <xf numFmtId="165" fontId="98" fillId="0" borderId="0" xfId="60" applyFont="1" applyAlignment="1">
      <alignment vertical="top"/>
    </xf>
    <xf numFmtId="0" fontId="40" fillId="0" borderId="0" xfId="0" applyFont="1" applyAlignment="1">
      <alignment horizontal="left" vertical="center"/>
    </xf>
    <xf numFmtId="165" fontId="38" fillId="0" borderId="0" xfId="6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4" fillId="0" borderId="8" xfId="0" applyFont="1" applyBorder="1" applyAlignment="1">
      <alignment horizontal="left" vertical="center"/>
    </xf>
    <xf numFmtId="165" fontId="101" fillId="0" borderId="0" xfId="60" applyFont="1" applyAlignment="1">
      <alignment vertical="top"/>
    </xf>
    <xf numFmtId="165" fontId="99" fillId="0" borderId="0" xfId="60" applyFont="1" applyAlignment="1">
      <alignment vertical="top"/>
    </xf>
    <xf numFmtId="0" fontId="36" fillId="0" borderId="0" xfId="0" applyFont="1" applyAlignment="1">
      <alignment horizontal="center"/>
    </xf>
    <xf numFmtId="0" fontId="98" fillId="0" borderId="0" xfId="0" applyFont="1" applyAlignment="1">
      <alignment vertical="top"/>
    </xf>
    <xf numFmtId="0" fontId="34" fillId="0" borderId="0" xfId="0" applyFont="1" applyAlignment="1">
      <alignment vertical="top"/>
    </xf>
    <xf numFmtId="0" fontId="101" fillId="0" borderId="0" xfId="0" applyFont="1" applyAlignment="1">
      <alignment vertical="top"/>
    </xf>
    <xf numFmtId="0" fontId="103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45" fillId="0" borderId="0" xfId="0" applyFont="1" applyAlignment="1">
      <alignment horizontal="center"/>
    </xf>
    <xf numFmtId="0" fontId="50" fillId="0" borderId="0" xfId="0" applyFont="1" applyAlignment="1">
      <alignment horizontal="left" vertical="center"/>
    </xf>
    <xf numFmtId="0" fontId="43" fillId="0" borderId="0" xfId="0" applyFont="1"/>
    <xf numFmtId="170" fontId="53" fillId="28" borderId="11" xfId="4" applyNumberFormat="1" applyFont="1" applyFill="1" applyBorder="1" applyAlignment="1">
      <alignment horizontal="center" vertical="center"/>
    </xf>
    <xf numFmtId="165" fontId="43" fillId="0" borderId="0" xfId="60" applyFont="1"/>
    <xf numFmtId="0" fontId="49" fillId="0" borderId="0" xfId="89" applyFont="1" applyAlignment="1">
      <alignment horizontal="left" vertical="center" wrapText="1"/>
    </xf>
    <xf numFmtId="0" fontId="62" fillId="24" borderId="0" xfId="0" applyFont="1" applyFill="1" applyAlignment="1">
      <alignment horizontal="center" vertical="top" wrapText="1"/>
    </xf>
    <xf numFmtId="0" fontId="73" fillId="0" borderId="0" xfId="0" applyFont="1" applyAlignment="1">
      <alignment horizontal="left" vertical="top" wrapText="1"/>
    </xf>
    <xf numFmtId="0" fontId="91" fillId="0" borderId="0" xfId="0" applyFont="1" applyAlignment="1">
      <alignment horizontal="left" vertical="top" wrapText="1"/>
    </xf>
    <xf numFmtId="165" fontId="53" fillId="28" borderId="11" xfId="87" applyFont="1" applyFill="1" applyBorder="1" applyAlignment="1">
      <alignment horizontal="center" vertical="center"/>
    </xf>
    <xf numFmtId="165" fontId="73" fillId="0" borderId="0" xfId="87" applyFont="1" applyAlignment="1">
      <alignment horizontal="center" vertical="top"/>
    </xf>
    <xf numFmtId="165" fontId="77" fillId="0" borderId="0" xfId="87" applyFont="1" applyAlignment="1">
      <alignment horizontal="center" vertical="top"/>
    </xf>
    <xf numFmtId="165" fontId="40" fillId="0" borderId="0" xfId="87" applyFont="1" applyAlignment="1">
      <alignment horizontal="center" vertical="top"/>
    </xf>
    <xf numFmtId="0" fontId="40" fillId="0" borderId="0" xfId="0" applyFont="1" applyAlignment="1">
      <alignment horizontal="left"/>
    </xf>
    <xf numFmtId="0" fontId="50" fillId="0" borderId="8" xfId="0" applyFont="1" applyBorder="1"/>
    <xf numFmtId="0" fontId="50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50" fillId="0" borderId="0" xfId="0" applyFont="1"/>
    <xf numFmtId="0" fontId="49" fillId="0" borderId="0" xfId="0" applyFont="1"/>
    <xf numFmtId="0" fontId="77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53" fillId="0" borderId="11" xfId="0" applyFont="1" applyBorder="1" applyAlignment="1">
      <alignment horizontal="center" vertical="center"/>
    </xf>
    <xf numFmtId="0" fontId="82" fillId="24" borderId="0" xfId="0" applyFont="1" applyFill="1" applyAlignment="1">
      <alignment horizontal="center"/>
    </xf>
    <xf numFmtId="0" fontId="69" fillId="27" borderId="0" xfId="0" applyFont="1" applyFill="1" applyAlignment="1">
      <alignment horizontal="center"/>
    </xf>
    <xf numFmtId="49" fontId="67" fillId="26" borderId="0" xfId="87" quotePrefix="1" applyNumberFormat="1" applyFont="1" applyFill="1" applyAlignment="1">
      <alignment horizontal="center" vertical="center" wrapText="1"/>
    </xf>
    <xf numFmtId="49" fontId="65" fillId="26" borderId="0" xfId="87" quotePrefix="1" applyNumberFormat="1" applyFont="1" applyFill="1" applyAlignment="1">
      <alignment horizontal="center" vertical="center" wrapText="1"/>
    </xf>
    <xf numFmtId="0" fontId="74" fillId="0" borderId="11" xfId="0" applyFont="1" applyBorder="1" applyAlignment="1">
      <alignment horizontal="center"/>
    </xf>
    <xf numFmtId="49" fontId="53" fillId="0" borderId="11" xfId="87" quotePrefix="1" applyNumberFormat="1" applyFont="1" applyBorder="1" applyAlignment="1">
      <alignment horizontal="center" wrapText="1"/>
    </xf>
    <xf numFmtId="49" fontId="53" fillId="0" borderId="8" xfId="87" quotePrefix="1" applyNumberFormat="1" applyFont="1" applyBorder="1" applyAlignment="1">
      <alignment horizontal="center" wrapText="1"/>
    </xf>
    <xf numFmtId="49" fontId="53" fillId="0" borderId="11" xfId="87" quotePrefix="1" applyNumberFormat="1" applyFont="1" applyBorder="1" applyAlignment="1">
      <alignment horizontal="center" vertical="center" wrapText="1"/>
    </xf>
    <xf numFmtId="49" fontId="53" fillId="0" borderId="8" xfId="87" quotePrefix="1" applyNumberFormat="1" applyFont="1" applyBorder="1" applyAlignment="1">
      <alignment horizontal="center" vertical="center" wrapText="1"/>
    </xf>
    <xf numFmtId="0" fontId="81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top"/>
    </xf>
    <xf numFmtId="0" fontId="66" fillId="0" borderId="0" xfId="0" applyFont="1" applyAlignment="1">
      <alignment horizontal="center" vertical="center"/>
    </xf>
    <xf numFmtId="0" fontId="23" fillId="24" borderId="0" xfId="0" applyFont="1" applyFill="1" applyAlignment="1">
      <alignment horizontal="center"/>
    </xf>
    <xf numFmtId="0" fontId="24" fillId="27" borderId="0" xfId="0" applyFont="1" applyFill="1" applyAlignment="1">
      <alignment horizontal="center"/>
    </xf>
    <xf numFmtId="49" fontId="25" fillId="26" borderId="0" xfId="87" quotePrefix="1" applyNumberFormat="1" applyFont="1" applyFill="1" applyAlignment="1">
      <alignment horizontal="center" vertical="center" wrapText="1"/>
    </xf>
    <xf numFmtId="49" fontId="21" fillId="26" borderId="0" xfId="87" quotePrefix="1" applyNumberFormat="1" applyFont="1" applyFill="1" applyAlignment="1">
      <alignment horizontal="center" vertical="center" wrapText="1"/>
    </xf>
  </cellXfs>
  <cellStyles count="99">
    <cellStyle name="Celda vinculada 2" xfId="82" xr:uid="{00000000-0005-0000-0000-000000000000}"/>
    <cellStyle name="Comma" xfId="1" builtinId="3"/>
    <cellStyle name="Euro" xfId="3" xr:uid="{00000000-0005-0000-0000-000001000000}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Millares 2" xfId="4" xr:uid="{00000000-0005-0000-0000-00000B000000}"/>
    <cellStyle name="Millares 2 2" xfId="88" xr:uid="{00000000-0005-0000-0000-00000C000000}"/>
    <cellStyle name="Millares 3" xfId="5" xr:uid="{00000000-0005-0000-0000-00000D000000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ercent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D9D9D9"/>
      <color rgb="FFC31F39"/>
      <color rgb="FF262626"/>
      <color rgb="FF000000"/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cacontinental.sharepoint.com/sites/IRTeam/Documentos%20compartidos/General/2025/Conference%20Call/4Q25/Tablas%20AC%204Q25/Tablas%20Resultados%20AC%20Ingl&#233;s.xlsx" TargetMode="External"/><Relationship Id="rId1" Type="http://schemas.openxmlformats.org/officeDocument/2006/relationships/externalLinkPath" Target="Tablas%20Resultados%20AC%20Ingl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nsolidated"/>
      <sheetName val="MX"/>
      <sheetName val="US"/>
      <sheetName val="SA"/>
      <sheetName val="PL"/>
      <sheetName val="BS"/>
      <sheetName val="Debt"/>
      <sheetName val="CF"/>
      <sheetName val="FX"/>
      <sheetName val="Segments"/>
    </sheetNames>
    <sheetDataSet>
      <sheetData sheetId="0">
        <row r="6">
          <cell r="F6">
            <v>624.58396013202207</v>
          </cell>
        </row>
      </sheetData>
      <sheetData sheetId="1">
        <row r="6">
          <cell r="E6">
            <v>327.19949020080901</v>
          </cell>
        </row>
      </sheetData>
      <sheetData sheetId="2">
        <row r="6">
          <cell r="G6">
            <v>197.25991324937499</v>
          </cell>
        </row>
      </sheetData>
      <sheetData sheetId="3">
        <row r="6">
          <cell r="E6">
            <v>54.170580785000006</v>
          </cell>
        </row>
      </sheetData>
      <sheetData sheetId="4">
        <row r="6">
          <cell r="E6">
            <v>75.768996166433993</v>
          </cell>
        </row>
      </sheetData>
      <sheetData sheetId="5">
        <row r="9">
          <cell r="E9">
            <v>64540.19875445764</v>
          </cell>
        </row>
      </sheetData>
      <sheetData sheetId="6">
        <row r="9">
          <cell r="E9">
            <v>28572.688288713274</v>
          </cell>
        </row>
      </sheetData>
      <sheetData sheetId="7">
        <row r="4">
          <cell r="C4">
            <v>2026</v>
          </cell>
          <cell r="D4">
            <v>2027</v>
          </cell>
          <cell r="E4">
            <v>2028</v>
          </cell>
          <cell r="F4">
            <v>2029</v>
          </cell>
          <cell r="G4" t="str">
            <v>…</v>
          </cell>
          <cell r="H4">
            <v>2032</v>
          </cell>
          <cell r="I4">
            <v>2033</v>
          </cell>
          <cell r="J4">
            <v>2034</v>
          </cell>
          <cell r="K4" t="str">
            <v>Total</v>
          </cell>
        </row>
      </sheetData>
      <sheetData sheetId="8">
        <row r="8">
          <cell r="G8">
            <v>35144.685930492422</v>
          </cell>
        </row>
      </sheetData>
      <sheetData sheetId="9">
        <row r="5">
          <cell r="C5">
            <v>18.345533333333332</v>
          </cell>
        </row>
      </sheetData>
      <sheetData sheetId="10">
        <row r="6">
          <cell r="C6">
            <v>336.18111909839303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3"/>
  <sheetViews>
    <sheetView showGridLines="0" zoomScale="134" zoomScaleNormal="110" zoomScalePageLayoutView="112" workbookViewId="0">
      <selection activeCell="F15" sqref="F15"/>
    </sheetView>
  </sheetViews>
  <sheetFormatPr defaultColWidth="11.453125" defaultRowHeight="14" outlineLevelCol="1" x14ac:dyDescent="0.3"/>
  <cols>
    <col min="1" max="1" width="2.26953125" style="221" customWidth="1"/>
    <col min="2" max="2" width="4.26953125" style="221" customWidth="1"/>
    <col min="3" max="3" width="7.26953125" style="221" customWidth="1"/>
    <col min="4" max="4" width="12" style="221" customWidth="1"/>
    <col min="5" max="5" width="13.26953125" style="221" customWidth="1"/>
    <col min="6" max="8" width="12.54296875" style="221" customWidth="1"/>
    <col min="9" max="10" width="14.1796875" style="221" customWidth="1" outlineLevel="1"/>
    <col min="11" max="11" width="12.54296875" style="221" customWidth="1" outlineLevel="1"/>
    <col min="12" max="12" width="2.453125" style="221" customWidth="1"/>
    <col min="13" max="13" width="6" style="221" customWidth="1"/>
    <col min="14" max="15" width="11.453125" style="221"/>
    <col min="16" max="16" width="11.453125" style="221" customWidth="1"/>
    <col min="17" max="17" width="11.453125" style="221" hidden="1" customWidth="1"/>
    <col min="18" max="18" width="11.453125" style="221" customWidth="1"/>
    <col min="19" max="16384" width="11.453125" style="221"/>
  </cols>
  <sheetData>
    <row r="1" spans="2:28" x14ac:dyDescent="0.3">
      <c r="B1" s="218"/>
      <c r="C1" s="219"/>
      <c r="D1" s="218"/>
      <c r="E1" s="220"/>
    </row>
    <row r="2" spans="2:28" ht="6" customHeight="1" x14ac:dyDescent="0.3"/>
    <row r="3" spans="2:28" ht="24" customHeight="1" x14ac:dyDescent="0.3">
      <c r="C3" s="113" t="s">
        <v>0</v>
      </c>
      <c r="D3" s="62"/>
      <c r="E3" s="62"/>
      <c r="F3" s="62"/>
      <c r="G3" s="62"/>
      <c r="H3" s="222"/>
      <c r="I3" s="62"/>
      <c r="J3" s="62"/>
      <c r="K3" s="62"/>
      <c r="L3" s="223"/>
      <c r="M3" s="223"/>
    </row>
    <row r="4" spans="2:28" ht="5.15" hidden="1" customHeight="1" x14ac:dyDescent="0.3">
      <c r="C4" s="224"/>
      <c r="D4" s="224"/>
      <c r="E4" s="224"/>
      <c r="F4" s="62"/>
      <c r="G4" s="62"/>
      <c r="H4" s="62"/>
      <c r="I4" s="62"/>
      <c r="J4" s="62"/>
      <c r="K4" s="222"/>
      <c r="L4" s="225"/>
      <c r="M4" s="225"/>
    </row>
    <row r="5" spans="2:28" ht="17.25" customHeight="1" thickBot="1" x14ac:dyDescent="0.4">
      <c r="C5" s="333"/>
      <c r="D5" s="333"/>
      <c r="E5" s="116"/>
      <c r="F5" s="103" t="s">
        <v>182</v>
      </c>
      <c r="G5" s="103" t="s">
        <v>1</v>
      </c>
      <c r="H5" s="104" t="s">
        <v>2</v>
      </c>
      <c r="I5" s="104" t="s">
        <v>183</v>
      </c>
      <c r="J5" s="104" t="s">
        <v>3</v>
      </c>
      <c r="K5" s="104" t="s">
        <v>2</v>
      </c>
      <c r="L5" s="226"/>
      <c r="M5" s="226"/>
    </row>
    <row r="6" spans="2:28" ht="22" customHeight="1" x14ac:dyDescent="0.35">
      <c r="C6" s="105" t="s">
        <v>4</v>
      </c>
      <c r="D6" s="105"/>
      <c r="E6" s="105"/>
      <c r="F6" s="106">
        <v>624.58396013202207</v>
      </c>
      <c r="G6" s="106">
        <v>629.57289266759472</v>
      </c>
      <c r="H6" s="107">
        <v>-0.79243128058353873</v>
      </c>
      <c r="I6" s="106">
        <v>2414.629394910804</v>
      </c>
      <c r="J6" s="106">
        <v>2466.0103226871233</v>
      </c>
      <c r="K6" s="107">
        <v>-2.0835649917447019</v>
      </c>
      <c r="L6" s="227"/>
      <c r="M6" s="227"/>
      <c r="Q6" s="228"/>
    </row>
    <row r="7" spans="2:28" ht="22" customHeight="1" x14ac:dyDescent="0.35">
      <c r="C7" s="108" t="s">
        <v>5</v>
      </c>
      <c r="D7" s="108"/>
      <c r="E7" s="108"/>
      <c r="F7" s="109">
        <v>64540.19875445764</v>
      </c>
      <c r="G7" s="109">
        <v>64947.040995232892</v>
      </c>
      <c r="H7" s="107">
        <v>-0.62642151904213073</v>
      </c>
      <c r="I7" s="109">
        <v>247926.01541064959</v>
      </c>
      <c r="J7" s="109">
        <v>237004.45619671306</v>
      </c>
      <c r="K7" s="107">
        <v>4.608166187757945</v>
      </c>
      <c r="L7" s="227"/>
      <c r="M7" s="227"/>
      <c r="Q7" s="228"/>
    </row>
    <row r="8" spans="2:28" ht="22" customHeight="1" x14ac:dyDescent="0.35">
      <c r="C8" s="108" t="s">
        <v>6</v>
      </c>
      <c r="D8" s="108"/>
      <c r="E8" s="108"/>
      <c r="F8" s="109">
        <v>13547.215220130698</v>
      </c>
      <c r="G8" s="109">
        <v>14180.771642403428</v>
      </c>
      <c r="H8" s="107">
        <v>-4.467714721378524</v>
      </c>
      <c r="I8" s="109">
        <v>50179.605807485998</v>
      </c>
      <c r="J8" s="109">
        <v>48695.155313466079</v>
      </c>
      <c r="K8" s="107">
        <v>3.048456226218077</v>
      </c>
      <c r="L8" s="227"/>
      <c r="M8" s="227"/>
      <c r="Q8" s="228" t="s">
        <v>7</v>
      </c>
    </row>
    <row r="9" spans="2:28" ht="21" customHeight="1" thickBot="1" x14ac:dyDescent="0.4">
      <c r="C9" s="110" t="s">
        <v>8</v>
      </c>
      <c r="D9" s="110"/>
      <c r="E9" s="110"/>
      <c r="F9" s="111">
        <v>4657.8969258041452</v>
      </c>
      <c r="G9" s="111">
        <v>5265.2189092627013</v>
      </c>
      <c r="H9" s="112">
        <v>-11.53460081954314</v>
      </c>
      <c r="I9" s="111">
        <v>19580.455193512582</v>
      </c>
      <c r="J9" s="111">
        <v>19562.767682781054</v>
      </c>
      <c r="K9" s="112">
        <v>9.0414153142015508E-2</v>
      </c>
      <c r="L9" s="227"/>
      <c r="M9" s="227"/>
      <c r="Q9" s="228" t="s">
        <v>9</v>
      </c>
    </row>
    <row r="10" spans="2:28" ht="6" customHeight="1" x14ac:dyDescent="0.3">
      <c r="H10" s="229"/>
      <c r="I10" s="229"/>
      <c r="J10" s="229"/>
      <c r="K10" s="229"/>
    </row>
    <row r="11" spans="2:28" ht="12" customHeight="1" x14ac:dyDescent="0.3">
      <c r="B11" s="230"/>
      <c r="C11" s="337" t="s">
        <v>10</v>
      </c>
      <c r="D11" s="337"/>
      <c r="E11" s="337"/>
      <c r="F11" s="337"/>
      <c r="G11" s="337"/>
      <c r="H11" s="337"/>
      <c r="I11" s="337"/>
      <c r="J11" s="337"/>
      <c r="K11" s="337"/>
    </row>
    <row r="12" spans="2:28" ht="12" customHeight="1" x14ac:dyDescent="0.3">
      <c r="B12" s="230"/>
      <c r="C12" s="337" t="s">
        <v>11</v>
      </c>
      <c r="D12" s="337"/>
      <c r="E12" s="337"/>
      <c r="F12" s="337"/>
      <c r="G12" s="337"/>
      <c r="H12" s="337"/>
      <c r="I12" s="337"/>
      <c r="J12" s="337"/>
      <c r="K12" s="337"/>
      <c r="T12" s="334"/>
      <c r="U12" s="334"/>
      <c r="V12" s="334"/>
      <c r="W12" s="334"/>
      <c r="X12" s="334"/>
      <c r="Y12" s="334"/>
      <c r="Z12" s="334"/>
      <c r="AA12" s="334"/>
      <c r="AB12" s="334"/>
    </row>
    <row r="13" spans="2:28" ht="13.5" customHeight="1" x14ac:dyDescent="0.3">
      <c r="C13" s="338" t="s">
        <v>12</v>
      </c>
      <c r="D13" s="338"/>
      <c r="E13" s="338"/>
      <c r="F13" s="338"/>
      <c r="G13" s="338"/>
      <c r="H13" s="338"/>
      <c r="I13" s="338"/>
      <c r="J13" s="338"/>
      <c r="K13" s="338"/>
      <c r="Q13" s="221" t="s">
        <v>13</v>
      </c>
      <c r="T13" s="335"/>
      <c r="U13" s="335"/>
      <c r="V13" s="335"/>
      <c r="W13" s="335"/>
      <c r="X13" s="335"/>
      <c r="Y13" s="335"/>
      <c r="Z13" s="335"/>
      <c r="AA13" s="335"/>
      <c r="AB13" s="335"/>
    </row>
    <row r="14" spans="2:28" ht="13.5" customHeight="1" x14ac:dyDescent="0.3">
      <c r="D14" s="231"/>
      <c r="E14" s="231"/>
      <c r="F14" s="231"/>
      <c r="Q14" s="221" t="s">
        <v>14</v>
      </c>
    </row>
    <row r="15" spans="2:28" x14ac:dyDescent="0.3">
      <c r="C15" s="232"/>
      <c r="F15" s="310"/>
      <c r="G15" s="233"/>
      <c r="Q15" s="221" t="s">
        <v>15</v>
      </c>
    </row>
    <row r="16" spans="2:28" x14ac:dyDescent="0.3">
      <c r="C16" s="234"/>
      <c r="D16" s="220"/>
      <c r="E16" s="235"/>
      <c r="F16" s="49"/>
      <c r="G16" s="236"/>
      <c r="H16" s="49"/>
      <c r="I16" s="49"/>
      <c r="J16" s="49"/>
      <c r="K16" s="49"/>
      <c r="Q16" s="221" t="s">
        <v>16</v>
      </c>
    </row>
    <row r="17" spans="3:17" x14ac:dyDescent="0.3">
      <c r="C17" s="336"/>
      <c r="D17" s="336"/>
      <c r="E17" s="336"/>
      <c r="F17" s="49"/>
      <c r="G17" s="49"/>
      <c r="H17" s="49"/>
      <c r="I17" s="237"/>
      <c r="J17" s="49"/>
      <c r="K17" s="49"/>
    </row>
    <row r="18" spans="3:17" x14ac:dyDescent="0.3">
      <c r="C18" s="331"/>
      <c r="D18" s="331"/>
      <c r="E18" s="331"/>
      <c r="F18" s="237"/>
      <c r="G18" s="237"/>
      <c r="I18" s="237"/>
      <c r="J18" s="237"/>
      <c r="Q18" s="238" t="s">
        <v>17</v>
      </c>
    </row>
    <row r="19" spans="3:17" x14ac:dyDescent="0.3">
      <c r="C19" s="331"/>
      <c r="D19" s="331"/>
      <c r="E19" s="331"/>
      <c r="F19" s="237"/>
      <c r="G19" s="237"/>
      <c r="I19" s="237"/>
      <c r="J19" s="237"/>
    </row>
    <row r="20" spans="3:17" x14ac:dyDescent="0.3">
      <c r="C20" s="331"/>
      <c r="D20" s="331"/>
      <c r="E20" s="331"/>
      <c r="F20" s="237"/>
      <c r="G20" s="237"/>
      <c r="H20" s="239"/>
      <c r="I20" s="237"/>
      <c r="J20" s="237"/>
      <c r="Q20" s="44" t="s">
        <v>18</v>
      </c>
    </row>
    <row r="21" spans="3:17" x14ac:dyDescent="0.3">
      <c r="C21" s="331"/>
      <c r="D21" s="331"/>
      <c r="E21" s="331"/>
      <c r="F21" s="237"/>
      <c r="G21" s="237"/>
      <c r="H21" s="239"/>
      <c r="I21" s="237"/>
      <c r="J21" s="237"/>
    </row>
    <row r="22" spans="3:17" x14ac:dyDescent="0.3">
      <c r="F22" s="56"/>
      <c r="G22" s="239"/>
      <c r="H22" s="239"/>
      <c r="I22" s="239"/>
      <c r="J22" s="239"/>
    </row>
    <row r="23" spans="3:17" x14ac:dyDescent="0.3">
      <c r="C23" s="331"/>
      <c r="D23" s="331"/>
      <c r="E23" s="331"/>
      <c r="F23" s="240"/>
      <c r="G23" s="240"/>
      <c r="H23" s="241"/>
      <c r="I23" s="240"/>
      <c r="J23" s="240"/>
      <c r="K23" s="242"/>
    </row>
    <row r="24" spans="3:17" x14ac:dyDescent="0.3">
      <c r="C24" s="332"/>
      <c r="D24" s="332"/>
      <c r="E24" s="332"/>
      <c r="F24" s="240"/>
      <c r="G24" s="240"/>
      <c r="H24" s="241"/>
      <c r="I24" s="240"/>
      <c r="J24" s="240"/>
      <c r="K24" s="242"/>
    </row>
    <row r="25" spans="3:17" x14ac:dyDescent="0.3">
      <c r="C25" s="332"/>
      <c r="D25" s="332"/>
      <c r="E25" s="332"/>
      <c r="F25" s="240"/>
      <c r="G25" s="240"/>
      <c r="H25" s="241"/>
      <c r="I25" s="240"/>
      <c r="J25" s="240"/>
      <c r="K25" s="242"/>
    </row>
    <row r="26" spans="3:17" x14ac:dyDescent="0.3">
      <c r="C26" s="332"/>
      <c r="D26" s="332"/>
      <c r="E26" s="332"/>
      <c r="F26" s="240"/>
      <c r="G26" s="240"/>
      <c r="H26" s="241"/>
      <c r="I26" s="240"/>
      <c r="J26" s="240"/>
      <c r="K26" s="242"/>
    </row>
    <row r="27" spans="3:17" x14ac:dyDescent="0.3">
      <c r="C27" s="332"/>
      <c r="D27" s="332"/>
      <c r="E27" s="332"/>
      <c r="F27" s="240"/>
      <c r="G27" s="240"/>
      <c r="H27" s="241"/>
      <c r="I27" s="240"/>
      <c r="J27" s="240"/>
      <c r="K27" s="242"/>
    </row>
    <row r="28" spans="3:17" x14ac:dyDescent="0.3">
      <c r="C28" s="331"/>
      <c r="D28" s="331"/>
      <c r="E28" s="331"/>
      <c r="F28" s="240"/>
      <c r="G28" s="241"/>
      <c r="H28" s="241"/>
      <c r="I28" s="241"/>
      <c r="J28" s="241"/>
      <c r="K28" s="242"/>
    </row>
    <row r="29" spans="3:17" x14ac:dyDescent="0.3">
      <c r="F29" s="220"/>
      <c r="G29" s="220"/>
    </row>
    <row r="30" spans="3:17" x14ac:dyDescent="0.3">
      <c r="D30" s="331"/>
      <c r="E30" s="331"/>
      <c r="F30" s="243"/>
      <c r="G30" s="243"/>
      <c r="I30" s="243"/>
      <c r="J30" s="243"/>
    </row>
    <row r="31" spans="3:17" x14ac:dyDescent="0.3">
      <c r="D31" s="331"/>
      <c r="E31" s="331"/>
      <c r="F31" s="220"/>
      <c r="G31" s="220"/>
      <c r="I31" s="243"/>
      <c r="J31" s="243"/>
    </row>
    <row r="32" spans="3:17" x14ac:dyDescent="0.3">
      <c r="D32" s="331"/>
      <c r="E32" s="331"/>
      <c r="F32" s="244"/>
      <c r="G32" s="244"/>
      <c r="I32" s="243"/>
      <c r="J32" s="243"/>
    </row>
    <row r="33" spans="6:7" x14ac:dyDescent="0.3">
      <c r="F33" s="220"/>
      <c r="G33" s="220"/>
    </row>
  </sheetData>
  <mergeCells count="20">
    <mergeCell ref="T12:AB12"/>
    <mergeCell ref="T13:AB13"/>
    <mergeCell ref="C17:E17"/>
    <mergeCell ref="C18:E18"/>
    <mergeCell ref="C11:K11"/>
    <mergeCell ref="C12:K12"/>
    <mergeCell ref="C13:K13"/>
    <mergeCell ref="C5:D5"/>
    <mergeCell ref="C19:E19"/>
    <mergeCell ref="C20:E20"/>
    <mergeCell ref="C21:E21"/>
    <mergeCell ref="D31:E31"/>
    <mergeCell ref="D32:E32"/>
    <mergeCell ref="C24:E24"/>
    <mergeCell ref="C25:E25"/>
    <mergeCell ref="C23:E23"/>
    <mergeCell ref="C26:E26"/>
    <mergeCell ref="C27:E27"/>
    <mergeCell ref="C28:E28"/>
    <mergeCell ref="D30:E30"/>
  </mergeCells>
  <dataValidations count="2">
    <dataValidation type="list" allowBlank="1" showInputMessage="1" showErrorMessage="1" sqref="C1" xr:uid="{00000000-0002-0000-0000-000000000000}">
      <formula1>$Q$6:$Q$9</formula1>
    </dataValidation>
    <dataValidation type="textLength" operator="equal" allowBlank="1" showInputMessage="1" showErrorMessage="1" errorTitle="VALUE PLACES" error="Input the last two digits of the year. " sqref="E1" xr:uid="{00000000-0002-0000-0000-000001000000}">
      <formula1>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L97"/>
  <sheetViews>
    <sheetView showGridLines="0" topLeftCell="A2" zoomScale="116" zoomScaleNormal="100" workbookViewId="0">
      <selection activeCell="A30" sqref="A30"/>
    </sheetView>
  </sheetViews>
  <sheetFormatPr defaultColWidth="11.453125" defaultRowHeight="14" x14ac:dyDescent="0.3"/>
  <cols>
    <col min="1" max="1" width="7.453125" style="44" customWidth="1"/>
    <col min="2" max="2" width="42.1796875" style="44" customWidth="1"/>
    <col min="3" max="7" width="11.453125" style="44" customWidth="1"/>
    <col min="8" max="8" width="12.1796875" style="44" customWidth="1"/>
    <col min="9" max="9" width="14.54296875" style="44" customWidth="1"/>
    <col min="10" max="10" width="9.54296875" style="44" customWidth="1"/>
    <col min="11" max="11" width="1.7265625" style="44" customWidth="1"/>
    <col min="12" max="12" width="42.1796875" style="44" customWidth="1"/>
    <col min="13" max="17" width="11.453125" style="44" customWidth="1"/>
    <col min="18" max="18" width="12.1796875" style="44" customWidth="1"/>
    <col min="19" max="19" width="14.54296875" style="44" customWidth="1"/>
    <col min="20" max="20" width="9.54296875" style="44" customWidth="1"/>
    <col min="21" max="21" width="11.453125" style="44"/>
    <col min="22" max="27" width="12.54296875" style="44" bestFit="1" customWidth="1"/>
    <col min="28" max="30" width="11.453125" style="44"/>
    <col min="31" max="36" width="12.54296875" style="44" bestFit="1" customWidth="1"/>
    <col min="37" max="16384" width="11.453125" style="44"/>
  </cols>
  <sheetData>
    <row r="1" spans="2:32" ht="22.5" x14ac:dyDescent="0.45">
      <c r="B1" s="364" t="s">
        <v>196</v>
      </c>
      <c r="C1" s="364"/>
      <c r="D1" s="364"/>
      <c r="E1" s="364"/>
      <c r="F1" s="364"/>
      <c r="G1" s="364"/>
      <c r="H1" s="364"/>
      <c r="I1" s="364"/>
      <c r="J1" s="364"/>
      <c r="L1" s="364" t="s">
        <v>197</v>
      </c>
      <c r="M1" s="364"/>
      <c r="N1" s="364"/>
      <c r="O1" s="364"/>
      <c r="P1" s="364"/>
      <c r="Q1" s="364"/>
      <c r="R1" s="364"/>
      <c r="S1" s="364"/>
      <c r="T1" s="364"/>
      <c r="W1" s="174"/>
      <c r="AF1" s="174"/>
    </row>
    <row r="2" spans="2:32" ht="8.25" customHeight="1" x14ac:dyDescent="0.45">
      <c r="B2" s="175"/>
      <c r="C2" s="175"/>
      <c r="D2" s="175"/>
      <c r="E2" s="175"/>
      <c r="F2" s="175"/>
      <c r="G2" s="175"/>
      <c r="H2" s="175"/>
      <c r="I2" s="175"/>
      <c r="J2" s="175"/>
      <c r="L2" s="175"/>
      <c r="M2" s="175"/>
      <c r="N2" s="175"/>
      <c r="O2" s="175"/>
      <c r="P2" s="175"/>
      <c r="Q2" s="175"/>
      <c r="R2" s="175"/>
      <c r="S2" s="175"/>
      <c r="T2" s="175"/>
      <c r="W2" s="174"/>
      <c r="AF2" s="174"/>
    </row>
    <row r="3" spans="2:32" ht="23.25" customHeight="1" x14ac:dyDescent="0.45">
      <c r="C3" s="377" t="s">
        <v>147</v>
      </c>
      <c r="D3" s="377"/>
      <c r="E3" s="377"/>
      <c r="F3" s="377"/>
      <c r="G3" s="377"/>
      <c r="H3" s="378" t="s">
        <v>192</v>
      </c>
      <c r="I3" s="283"/>
      <c r="J3" s="283"/>
      <c r="M3" s="377" t="s">
        <v>147</v>
      </c>
      <c r="N3" s="377"/>
      <c r="O3" s="377"/>
      <c r="P3" s="377"/>
      <c r="Q3" s="377"/>
      <c r="R3" s="380" t="s">
        <v>193</v>
      </c>
      <c r="S3" s="280"/>
      <c r="T3" s="280"/>
      <c r="W3" s="174"/>
      <c r="AF3" s="174"/>
    </row>
    <row r="4" spans="2:32" ht="14.25" customHeight="1" thickBot="1" x14ac:dyDescent="0.5">
      <c r="C4" s="284" t="s">
        <v>148</v>
      </c>
      <c r="D4" s="284" t="s">
        <v>171</v>
      </c>
      <c r="E4" s="284" t="s">
        <v>149</v>
      </c>
      <c r="F4" s="284" t="s">
        <v>150</v>
      </c>
      <c r="G4" s="284" t="s">
        <v>151</v>
      </c>
      <c r="H4" s="379"/>
      <c r="I4" s="284" t="s">
        <v>152</v>
      </c>
      <c r="J4" s="284" t="s">
        <v>153</v>
      </c>
      <c r="M4" s="281" t="s">
        <v>148</v>
      </c>
      <c r="N4" s="281" t="s">
        <v>171</v>
      </c>
      <c r="O4" s="281" t="s">
        <v>149</v>
      </c>
      <c r="P4" s="281" t="s">
        <v>150</v>
      </c>
      <c r="Q4" s="281" t="s">
        <v>151</v>
      </c>
      <c r="R4" s="381"/>
      <c r="S4" s="281" t="s">
        <v>152</v>
      </c>
      <c r="T4" s="281" t="s">
        <v>153</v>
      </c>
      <c r="W4" s="174"/>
      <c r="AF4" s="174"/>
    </row>
    <row r="5" spans="2:32" ht="9.65" customHeight="1" x14ac:dyDescent="0.45">
      <c r="B5" s="178"/>
      <c r="L5" s="178"/>
      <c r="W5" s="174"/>
      <c r="AF5" s="174"/>
    </row>
    <row r="6" spans="2:32" ht="15" customHeight="1" x14ac:dyDescent="0.45">
      <c r="B6" s="99" t="s">
        <v>154</v>
      </c>
      <c r="C6" s="208">
        <v>336.18111909839303</v>
      </c>
      <c r="D6" s="208">
        <v>115.82811326900001</v>
      </c>
      <c r="E6" s="208">
        <v>92.221285565300008</v>
      </c>
      <c r="F6" s="208">
        <v>40.477673469315</v>
      </c>
      <c r="G6" s="208">
        <v>39.875768730014002</v>
      </c>
      <c r="H6" s="208"/>
      <c r="I6" s="208"/>
      <c r="J6" s="208">
        <v>624.58396013202207</v>
      </c>
      <c r="L6" s="99" t="s">
        <v>154</v>
      </c>
      <c r="M6" s="208">
        <v>1358.9555135444571</v>
      </c>
      <c r="N6" s="208">
        <v>443.82905315000011</v>
      </c>
      <c r="O6" s="208">
        <v>326.68352752820005</v>
      </c>
      <c r="P6" s="208">
        <v>134.86017135208292</v>
      </c>
      <c r="Q6" s="208">
        <v>150.30112933606401</v>
      </c>
      <c r="R6" s="208"/>
      <c r="S6" s="208"/>
      <c r="T6" s="208">
        <v>2414.6293949108044</v>
      </c>
      <c r="W6" s="174"/>
      <c r="AF6" s="174"/>
    </row>
    <row r="7" spans="2:32" ht="17.25" customHeight="1" x14ac:dyDescent="0.45">
      <c r="B7" s="209"/>
      <c r="C7" s="72"/>
      <c r="D7" s="72"/>
      <c r="E7" s="72"/>
      <c r="F7" s="72"/>
      <c r="G7" s="72"/>
      <c r="H7" s="72"/>
      <c r="I7" s="72"/>
      <c r="J7" s="72"/>
      <c r="L7" s="214"/>
      <c r="M7" s="72"/>
      <c r="N7" s="72"/>
      <c r="O7" s="72"/>
      <c r="P7" s="72"/>
      <c r="Q7" s="72"/>
      <c r="R7" s="72"/>
      <c r="S7" s="72"/>
      <c r="T7" s="72"/>
      <c r="W7" s="174"/>
      <c r="AF7" s="174"/>
    </row>
    <row r="8" spans="2:32" s="183" customFormat="1" ht="15" customHeight="1" x14ac:dyDescent="0.5">
      <c r="B8" s="99" t="s">
        <v>155</v>
      </c>
      <c r="C8" s="168">
        <v>26782.524266439497</v>
      </c>
      <c r="D8" s="168">
        <v>21665.809466927527</v>
      </c>
      <c r="E8" s="168">
        <v>5900.5726377291512</v>
      </c>
      <c r="F8" s="168">
        <v>2928.3141170586237</v>
      </c>
      <c r="G8" s="168">
        <v>3054.1054396218283</v>
      </c>
      <c r="H8" s="168">
        <v>4788.2250837373531</v>
      </c>
      <c r="I8" s="168">
        <v>-579.3522570563606</v>
      </c>
      <c r="J8" s="168">
        <v>64540.198754457619</v>
      </c>
      <c r="L8" s="99" t="s">
        <v>155</v>
      </c>
      <c r="M8" s="168">
        <v>104737.06364298797</v>
      </c>
      <c r="N8" s="168">
        <v>86213.278288677378</v>
      </c>
      <c r="O8" s="168">
        <v>20545.103135205354</v>
      </c>
      <c r="P8" s="168">
        <v>8910.8981677054071</v>
      </c>
      <c r="Q8" s="168">
        <v>12114.642745721809</v>
      </c>
      <c r="R8" s="168">
        <v>17819.955885709511</v>
      </c>
      <c r="S8" s="168">
        <v>-2414.9264553579005</v>
      </c>
      <c r="T8" s="168">
        <v>247926.01541064953</v>
      </c>
      <c r="W8" s="184"/>
      <c r="AF8" s="184"/>
    </row>
    <row r="9" spans="2:32" ht="15" customHeight="1" x14ac:dyDescent="0.45">
      <c r="B9" s="89" t="s">
        <v>156</v>
      </c>
      <c r="C9" s="94">
        <v>-366.10449897000007</v>
      </c>
      <c r="D9" s="94">
        <v>0</v>
      </c>
      <c r="E9" s="94">
        <v>-26.446131614399988</v>
      </c>
      <c r="F9" s="94">
        <v>0</v>
      </c>
      <c r="G9" s="94">
        <v>-4.6949289659067288</v>
      </c>
      <c r="H9" s="94">
        <v>-182.10669750605385</v>
      </c>
      <c r="I9" s="94">
        <v>579.3522570563606</v>
      </c>
      <c r="J9" s="94">
        <v>0</v>
      </c>
      <c r="L9" s="89" t="s">
        <v>156</v>
      </c>
      <c r="M9" s="94">
        <v>-1454.7052775999998</v>
      </c>
      <c r="N9" s="94">
        <v>0</v>
      </c>
      <c r="O9" s="94">
        <v>-172.55825339869997</v>
      </c>
      <c r="P9" s="94">
        <v>0</v>
      </c>
      <c r="Q9" s="94">
        <v>-17.491552169880482</v>
      </c>
      <c r="R9" s="94">
        <v>-770.17137218931998</v>
      </c>
      <c r="S9" s="94">
        <v>2414.9264553579005</v>
      </c>
      <c r="T9" s="94">
        <v>5.8207660913467408E-14</v>
      </c>
      <c r="W9" s="174"/>
      <c r="AF9" s="174"/>
    </row>
    <row r="10" spans="2:32" s="188" customFormat="1" ht="33.65" customHeight="1" x14ac:dyDescent="0.45">
      <c r="B10" s="299" t="s">
        <v>157</v>
      </c>
      <c r="C10" s="210">
        <v>26416.419767469495</v>
      </c>
      <c r="D10" s="210">
        <v>21665.809466927527</v>
      </c>
      <c r="E10" s="210">
        <v>5874.1265061147496</v>
      </c>
      <c r="F10" s="210">
        <v>2928.3141170586237</v>
      </c>
      <c r="G10" s="210">
        <v>3049.4105106559227</v>
      </c>
      <c r="H10" s="210">
        <v>4606.1183862312973</v>
      </c>
      <c r="I10" s="210">
        <v>0</v>
      </c>
      <c r="J10" s="210">
        <v>64540.198754457611</v>
      </c>
      <c r="L10" s="299" t="s">
        <v>157</v>
      </c>
      <c r="M10" s="168">
        <v>103282.35836538796</v>
      </c>
      <c r="N10" s="168">
        <v>86213.278288677378</v>
      </c>
      <c r="O10" s="168">
        <v>20372.544881806654</v>
      </c>
      <c r="P10" s="168">
        <v>8910.8981677054071</v>
      </c>
      <c r="Q10" s="168">
        <v>12097.15119355193</v>
      </c>
      <c r="R10" s="168">
        <v>17049.78451352019</v>
      </c>
      <c r="S10" s="168">
        <v>0</v>
      </c>
      <c r="T10" s="168">
        <v>247926.01541064953</v>
      </c>
      <c r="W10" s="189"/>
      <c r="AF10" s="189"/>
    </row>
    <row r="11" spans="2:32" ht="15" customHeight="1" x14ac:dyDescent="0.45">
      <c r="B11" s="89" t="s">
        <v>63</v>
      </c>
      <c r="C11" s="94">
        <v>5209.6332835197618</v>
      </c>
      <c r="D11" s="94">
        <v>3273.3674856011494</v>
      </c>
      <c r="E11" s="94">
        <v>1221.2869215838318</v>
      </c>
      <c r="F11" s="94">
        <v>163.32199685948703</v>
      </c>
      <c r="G11" s="94">
        <v>401.89244623333309</v>
      </c>
      <c r="H11" s="94">
        <v>77.826669171035761</v>
      </c>
      <c r="I11" s="94">
        <v>0</v>
      </c>
      <c r="J11" s="94">
        <v>10347.328802968599</v>
      </c>
      <c r="L11" s="89" t="s">
        <v>63</v>
      </c>
      <c r="M11" s="94">
        <v>20936.779311931419</v>
      </c>
      <c r="N11" s="94">
        <v>12748.068258831872</v>
      </c>
      <c r="O11" s="94">
        <v>3431.822368241536</v>
      </c>
      <c r="P11" s="94">
        <v>386.67323247737642</v>
      </c>
      <c r="Q11" s="94">
        <v>1023.1548151443059</v>
      </c>
      <c r="R11" s="94">
        <v>835.38955521616288</v>
      </c>
      <c r="S11" s="94">
        <v>0</v>
      </c>
      <c r="T11" s="94">
        <v>39361.887541842669</v>
      </c>
      <c r="W11" s="174"/>
      <c r="AF11" s="174"/>
    </row>
    <row r="12" spans="2:32" s="183" customFormat="1" ht="15" customHeight="1" x14ac:dyDescent="0.5">
      <c r="B12" s="99" t="s">
        <v>158</v>
      </c>
      <c r="C12" s="210">
        <v>6637.9688758819138</v>
      </c>
      <c r="D12" s="210">
        <v>3786.3702339455003</v>
      </c>
      <c r="E12" s="210">
        <v>1532.9488873130697</v>
      </c>
      <c r="F12" s="210">
        <v>445.69206822067696</v>
      </c>
      <c r="G12" s="210">
        <v>694.56610789505419</v>
      </c>
      <c r="H12" s="210">
        <v>449.66904687448942</v>
      </c>
      <c r="I12" s="210">
        <v>0</v>
      </c>
      <c r="J12" s="210">
        <v>13547.215220130705</v>
      </c>
      <c r="L12" s="99" t="s">
        <v>158</v>
      </c>
      <c r="M12" s="168">
        <v>25180.328172740803</v>
      </c>
      <c r="N12" s="168">
        <v>14805.887075735554</v>
      </c>
      <c r="O12" s="168">
        <v>4716.3930127105759</v>
      </c>
      <c r="P12" s="168">
        <v>1183.7986495943424</v>
      </c>
      <c r="Q12" s="168">
        <v>2262.3619837083284</v>
      </c>
      <c r="R12" s="168">
        <v>2030.8369129963969</v>
      </c>
      <c r="S12" s="168">
        <v>0</v>
      </c>
      <c r="T12" s="168">
        <v>50179.605807485998</v>
      </c>
      <c r="W12" s="184"/>
      <c r="AF12" s="184"/>
    </row>
    <row r="13" spans="2:32" s="191" customFormat="1" ht="15" customHeight="1" x14ac:dyDescent="0.45">
      <c r="B13" s="211" t="s">
        <v>159</v>
      </c>
      <c r="C13" s="93">
        <v>0.25128192746453254</v>
      </c>
      <c r="D13" s="93">
        <v>0.17476246339770168</v>
      </c>
      <c r="E13" s="93">
        <v>0.26096627059654337</v>
      </c>
      <c r="F13" s="93">
        <v>0.15220090823738441</v>
      </c>
      <c r="G13" s="93">
        <v>0.22777061516248734</v>
      </c>
      <c r="H13" s="93">
        <v>9.7624292119509834E-2</v>
      </c>
      <c r="I13" s="93">
        <v>0</v>
      </c>
      <c r="J13" s="93">
        <v>0.20990352495924158</v>
      </c>
      <c r="L13" s="211" t="s">
        <v>159</v>
      </c>
      <c r="M13" s="93">
        <v>0.24380086368340759</v>
      </c>
      <c r="N13" s="93">
        <v>0.17173557681172241</v>
      </c>
      <c r="O13" s="93">
        <v>0.23150730750984716</v>
      </c>
      <c r="P13" s="93">
        <v>0.13284840958957736</v>
      </c>
      <c r="Q13" s="93">
        <v>0.18701609556754331</v>
      </c>
      <c r="R13" s="93">
        <v>0.1191121747835568</v>
      </c>
      <c r="S13" s="293">
        <v>0</v>
      </c>
      <c r="T13" s="93">
        <v>0.20239750041709645</v>
      </c>
      <c r="W13" s="192"/>
      <c r="AF13" s="192"/>
    </row>
    <row r="14" spans="2:32" ht="15" customHeight="1" x14ac:dyDescent="0.45">
      <c r="B14" s="89" t="s">
        <v>160</v>
      </c>
      <c r="C14" s="94">
        <v>383.41410604914006</v>
      </c>
      <c r="D14" s="94">
        <v>0.19629981655803566</v>
      </c>
      <c r="E14" s="94">
        <v>0</v>
      </c>
      <c r="F14" s="94">
        <v>54.344074317349992</v>
      </c>
      <c r="G14" s="94">
        <v>8.4705728079219984</v>
      </c>
      <c r="H14" s="94">
        <v>11.599383848440011</v>
      </c>
      <c r="I14" s="94">
        <v>0</v>
      </c>
      <c r="J14" s="94">
        <v>458.0244368394101</v>
      </c>
      <c r="L14" s="89" t="s">
        <v>160</v>
      </c>
      <c r="M14" s="94">
        <v>395.10725072444706</v>
      </c>
      <c r="N14" s="94">
        <v>0.19619198879401664</v>
      </c>
      <c r="O14" s="94">
        <v>11.103125039486001</v>
      </c>
      <c r="P14" s="94">
        <v>59.366951793701993</v>
      </c>
      <c r="Q14" s="94">
        <v>72.696243679738998</v>
      </c>
      <c r="R14" s="94">
        <v>71.261937890911014</v>
      </c>
      <c r="S14" s="94">
        <v>0</v>
      </c>
      <c r="T14" s="94">
        <v>609.73170111707907</v>
      </c>
      <c r="W14" s="174"/>
      <c r="AF14" s="174"/>
    </row>
    <row r="15" spans="2:32" ht="15" customHeight="1" x14ac:dyDescent="0.45">
      <c r="B15" s="89" t="s">
        <v>161</v>
      </c>
      <c r="C15" s="94">
        <v>1044.9214864180024</v>
      </c>
      <c r="D15" s="94">
        <v>512.80644852779199</v>
      </c>
      <c r="E15" s="94">
        <v>311.6619657292382</v>
      </c>
      <c r="F15" s="94">
        <v>228.02599704384005</v>
      </c>
      <c r="G15" s="94">
        <v>284.20308885379893</v>
      </c>
      <c r="H15" s="94">
        <v>360.24299375001414</v>
      </c>
      <c r="I15" s="94">
        <v>0</v>
      </c>
      <c r="J15" s="94">
        <v>2741.8619803226857</v>
      </c>
      <c r="L15" s="89" t="s">
        <v>161</v>
      </c>
      <c r="M15" s="94">
        <v>3848.4416101900024</v>
      </c>
      <c r="N15" s="94">
        <v>2057.622624914889</v>
      </c>
      <c r="O15" s="94">
        <v>1273.4675194295539</v>
      </c>
      <c r="P15" s="94">
        <v>737.75846532326398</v>
      </c>
      <c r="Q15" s="94">
        <v>1166.5109248842839</v>
      </c>
      <c r="R15" s="94">
        <v>1124.1854197842447</v>
      </c>
      <c r="S15" s="94">
        <v>0</v>
      </c>
      <c r="T15" s="94">
        <v>10207.986564526238</v>
      </c>
      <c r="W15" s="174"/>
      <c r="AF15" s="174"/>
    </row>
    <row r="16" spans="2:32" ht="15" customHeight="1" x14ac:dyDescent="0.45">
      <c r="B16" s="89" t="s">
        <v>162</v>
      </c>
      <c r="C16" s="94">
        <v>-1803.2728746187552</v>
      </c>
      <c r="D16" s="94">
        <v>74.996548525459829</v>
      </c>
      <c r="E16" s="94">
        <v>41.064024254022982</v>
      </c>
      <c r="F16" s="94">
        <v>-102.30602401592195</v>
      </c>
      <c r="G16" s="94">
        <v>-52.243614773451469</v>
      </c>
      <c r="H16" s="94">
        <v>6.1912108687429424</v>
      </c>
      <c r="I16" s="94">
        <v>0</v>
      </c>
      <c r="J16" s="94">
        <v>-1835.5707297599031</v>
      </c>
      <c r="L16" s="89" t="s">
        <v>162</v>
      </c>
      <c r="M16" s="94">
        <v>-4193.9234336187556</v>
      </c>
      <c r="N16" s="94">
        <v>276.69490952545988</v>
      </c>
      <c r="O16" s="94">
        <v>150.40550225402299</v>
      </c>
      <c r="P16" s="94">
        <v>-294.23198401592197</v>
      </c>
      <c r="Q16" s="94">
        <v>-200.00694977345148</v>
      </c>
      <c r="R16" s="94">
        <v>-52.167306131257035</v>
      </c>
      <c r="S16" s="94">
        <v>0</v>
      </c>
      <c r="T16" s="94">
        <v>-4313.2292617599041</v>
      </c>
      <c r="W16" s="174"/>
      <c r="AF16" s="174"/>
    </row>
    <row r="17" spans="2:32" ht="15" hidden="1" customHeight="1" x14ac:dyDescent="0.45">
      <c r="B17" s="89" t="s">
        <v>163</v>
      </c>
      <c r="C17" s="94">
        <v>-842.06464455000128</v>
      </c>
      <c r="D17" s="94">
        <v>-841.06464455000105</v>
      </c>
      <c r="E17" s="94">
        <v>-840.06464455000105</v>
      </c>
      <c r="F17" s="94">
        <v>-839.06464455000105</v>
      </c>
      <c r="G17" s="94">
        <v>-838.06464455000105</v>
      </c>
      <c r="H17" s="94">
        <v>-837.06464455000105</v>
      </c>
      <c r="I17" s="94">
        <v>-836.06464455000105</v>
      </c>
      <c r="J17" s="94">
        <v>-5873.4525118500078</v>
      </c>
      <c r="L17" s="89" t="s">
        <v>163</v>
      </c>
      <c r="M17" s="94">
        <v>205.04622999999998</v>
      </c>
      <c r="N17" s="94">
        <v>206.04623000000001</v>
      </c>
      <c r="O17" s="94">
        <v>207.04623000000001</v>
      </c>
      <c r="P17" s="94">
        <v>208.04623000000001</v>
      </c>
      <c r="Q17" s="94">
        <v>209.04623000000001</v>
      </c>
      <c r="R17" s="94">
        <v>210.04623000000001</v>
      </c>
      <c r="S17" s="94">
        <v>211.04623000000001</v>
      </c>
      <c r="T17" s="94">
        <v>212.04623000000001</v>
      </c>
      <c r="W17" s="174"/>
      <c r="AF17" s="174"/>
    </row>
    <row r="18" spans="2:32" ht="15" customHeight="1" x14ac:dyDescent="0.45">
      <c r="B18" s="89" t="s">
        <v>164</v>
      </c>
      <c r="C18" s="94">
        <v>-68.989526999999995</v>
      </c>
      <c r="D18" s="94">
        <v>19.059891410833998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-49.929635589165997</v>
      </c>
      <c r="L18" s="89" t="s">
        <v>164</v>
      </c>
      <c r="M18" s="94">
        <v>76.967757999999975</v>
      </c>
      <c r="N18" s="94">
        <v>19.059891410833998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96.027649410833973</v>
      </c>
      <c r="W18" s="174"/>
      <c r="AF18" s="174"/>
    </row>
    <row r="19" spans="2:32" ht="15" customHeight="1" x14ac:dyDescent="0.45">
      <c r="B19" s="89" t="s">
        <v>165</v>
      </c>
      <c r="C19" s="94">
        <v>3337.3605024914555</v>
      </c>
      <c r="D19" s="94">
        <v>3367.423925169926</v>
      </c>
      <c r="E19" s="94">
        <v>1262.350946555762</v>
      </c>
      <c r="F19" s="94">
        <v>61.02620807463633</v>
      </c>
      <c r="G19" s="94">
        <v>349.64883089867413</v>
      </c>
      <c r="H19" s="94">
        <v>84.018026324767732</v>
      </c>
      <c r="I19" s="94">
        <v>0</v>
      </c>
      <c r="J19" s="94">
        <v>8461.8284395152205</v>
      </c>
      <c r="L19" s="89" t="s">
        <v>165</v>
      </c>
      <c r="M19" s="94">
        <v>16819.822991294004</v>
      </c>
      <c r="N19" s="94">
        <v>13043.823059768163</v>
      </c>
      <c r="O19" s="94">
        <v>3582.2278704955593</v>
      </c>
      <c r="P19" s="94">
        <v>92.441248470253782</v>
      </c>
      <c r="Q19" s="94">
        <v>823.14786537085422</v>
      </c>
      <c r="R19" s="94">
        <v>783.22289509357313</v>
      </c>
      <c r="S19" s="94">
        <v>0</v>
      </c>
      <c r="T19" s="94">
        <v>35144.685930492407</v>
      </c>
      <c r="W19" s="174"/>
      <c r="AF19" s="174"/>
    </row>
    <row r="20" spans="2:32" ht="13.5" customHeight="1" x14ac:dyDescent="0.45">
      <c r="B20" s="212"/>
      <c r="C20" s="72"/>
      <c r="D20" s="72"/>
      <c r="E20" s="72"/>
      <c r="F20" s="72"/>
      <c r="G20" s="72"/>
      <c r="H20" s="72"/>
      <c r="I20" s="72"/>
      <c r="J20" s="72"/>
      <c r="L20" s="215"/>
      <c r="M20" s="216"/>
      <c r="N20" s="216"/>
      <c r="O20" s="216"/>
      <c r="P20" s="216"/>
      <c r="Q20" s="216"/>
      <c r="R20" s="216"/>
      <c r="S20" s="216"/>
      <c r="T20" s="216"/>
      <c r="W20" s="174"/>
      <c r="AF20" s="174"/>
    </row>
    <row r="21" spans="2:32" s="183" customFormat="1" ht="15" customHeight="1" x14ac:dyDescent="0.5">
      <c r="B21" s="99" t="s">
        <v>166</v>
      </c>
      <c r="C21" s="168">
        <v>113114.02499999999</v>
      </c>
      <c r="D21" s="168">
        <v>107968.07585121134</v>
      </c>
      <c r="E21" s="168">
        <v>41379.382201157576</v>
      </c>
      <c r="F21" s="168">
        <v>11302.522157941055</v>
      </c>
      <c r="G21" s="168">
        <v>20669.252787413861</v>
      </c>
      <c r="H21" s="168">
        <v>16729.769</v>
      </c>
      <c r="I21" s="168">
        <v>-16680.057888479954</v>
      </c>
      <c r="J21" s="168">
        <v>294482.96899999998</v>
      </c>
      <c r="L21" s="99" t="s">
        <v>166</v>
      </c>
      <c r="M21" s="168">
        <v>113114.02499999999</v>
      </c>
      <c r="N21" s="168">
        <v>107968.07585121134</v>
      </c>
      <c r="O21" s="168">
        <v>41379.382201157576</v>
      </c>
      <c r="P21" s="168">
        <v>11302.522157941055</v>
      </c>
      <c r="Q21" s="168">
        <v>20669.252787413861</v>
      </c>
      <c r="R21" s="168">
        <v>16729.769</v>
      </c>
      <c r="S21" s="168">
        <v>-16680.057888479954</v>
      </c>
      <c r="T21" s="168">
        <v>294482.96899999998</v>
      </c>
      <c r="W21" s="184"/>
      <c r="AF21" s="184"/>
    </row>
    <row r="22" spans="2:32" ht="15" customHeight="1" x14ac:dyDescent="0.45">
      <c r="B22" s="89" t="s">
        <v>167</v>
      </c>
      <c r="C22" s="213">
        <v>13151.708185257343</v>
      </c>
      <c r="D22" s="213">
        <v>830.67877423344805</v>
      </c>
      <c r="E22" s="213">
        <v>0</v>
      </c>
      <c r="F22" s="213">
        <v>48.586738991489995</v>
      </c>
      <c r="G22" s="213">
        <v>0</v>
      </c>
      <c r="H22" s="213">
        <v>0</v>
      </c>
      <c r="I22" s="213">
        <v>0</v>
      </c>
      <c r="J22" s="213">
        <v>14030.973698482281</v>
      </c>
      <c r="L22" s="89" t="s">
        <v>167</v>
      </c>
      <c r="M22" s="94">
        <v>13151.708185257343</v>
      </c>
      <c r="N22" s="94">
        <v>830.67877423344805</v>
      </c>
      <c r="O22" s="94">
        <v>0</v>
      </c>
      <c r="P22" s="94">
        <v>48.586738991489995</v>
      </c>
      <c r="Q22" s="94">
        <v>0</v>
      </c>
      <c r="R22" s="94">
        <v>0</v>
      </c>
      <c r="S22" s="94">
        <v>0</v>
      </c>
      <c r="T22" s="94">
        <v>14030.973698482281</v>
      </c>
      <c r="W22" s="174"/>
      <c r="AF22" s="174"/>
    </row>
    <row r="23" spans="2:32" ht="15" customHeight="1" x14ac:dyDescent="0.45">
      <c r="B23" s="89" t="s">
        <v>168</v>
      </c>
      <c r="C23" s="94">
        <v>163579.06189013663</v>
      </c>
      <c r="D23" s="94">
        <v>35081.1348542942</v>
      </c>
      <c r="E23" s="94">
        <v>10383.400097518273</v>
      </c>
      <c r="F23" s="94">
        <v>1937.0620042171381</v>
      </c>
      <c r="G23" s="94">
        <v>5876.4551279757079</v>
      </c>
      <c r="H23" s="94">
        <v>9829.4620815291073</v>
      </c>
      <c r="I23" s="94">
        <v>-95583.651165602059</v>
      </c>
      <c r="J23" s="94">
        <v>131102.924890069</v>
      </c>
      <c r="L23" s="89" t="s">
        <v>168</v>
      </c>
      <c r="M23" s="94">
        <v>163579.06189013663</v>
      </c>
      <c r="N23" s="94">
        <v>35081.1348542942</v>
      </c>
      <c r="O23" s="94">
        <v>10383.400097518273</v>
      </c>
      <c r="P23" s="94">
        <v>1937.0620042171381</v>
      </c>
      <c r="Q23" s="94">
        <v>5876.4551279757079</v>
      </c>
      <c r="R23" s="94">
        <v>9829.4620815291073</v>
      </c>
      <c r="S23" s="94">
        <v>-95583.651165602059</v>
      </c>
      <c r="T23" s="94">
        <v>131102.924890069</v>
      </c>
      <c r="W23" s="174"/>
      <c r="AF23" s="174"/>
    </row>
    <row r="24" spans="2:32" ht="15" customHeight="1" thickBot="1" x14ac:dyDescent="0.5">
      <c r="B24" s="84" t="s">
        <v>169</v>
      </c>
      <c r="C24" s="279">
        <v>9144.3984419999997</v>
      </c>
      <c r="D24" s="279">
        <v>5137.1063389999999</v>
      </c>
      <c r="E24" s="279">
        <v>1415.955753</v>
      </c>
      <c r="F24" s="279">
        <v>1022.66171</v>
      </c>
      <c r="G24" s="279">
        <v>1082.4607039999999</v>
      </c>
      <c r="H24" s="279">
        <v>906.12532799999997</v>
      </c>
      <c r="I24" s="279">
        <v>0</v>
      </c>
      <c r="J24" s="279">
        <v>18708.708276000001</v>
      </c>
      <c r="L24" s="84" t="s">
        <v>169</v>
      </c>
      <c r="M24" s="282">
        <v>9144.3984419999997</v>
      </c>
      <c r="N24" s="282">
        <v>5137.1063389999999</v>
      </c>
      <c r="O24" s="282">
        <v>1415.955753</v>
      </c>
      <c r="P24" s="282">
        <v>1022.66171</v>
      </c>
      <c r="Q24" s="282">
        <v>1082.4607039999999</v>
      </c>
      <c r="R24" s="282">
        <v>906.12532799999997</v>
      </c>
      <c r="S24" s="282">
        <v>0</v>
      </c>
      <c r="T24" s="282">
        <v>18708.708276000001</v>
      </c>
      <c r="W24" s="174"/>
      <c r="AF24" s="174"/>
    </row>
    <row r="25" spans="2:32" ht="5.25" customHeight="1" x14ac:dyDescent="0.45">
      <c r="B25" s="72"/>
      <c r="C25" s="72"/>
      <c r="D25" s="72"/>
      <c r="E25" s="72"/>
      <c r="F25" s="72"/>
      <c r="G25" s="72"/>
      <c r="H25" s="72"/>
      <c r="I25" s="72"/>
      <c r="J25" s="72"/>
      <c r="L25" s="72"/>
      <c r="M25" s="72"/>
      <c r="N25" s="72"/>
      <c r="O25" s="72"/>
      <c r="P25" s="72"/>
      <c r="Q25" s="72"/>
      <c r="R25" s="72"/>
      <c r="S25" s="72"/>
      <c r="T25" s="72"/>
      <c r="W25" s="174"/>
      <c r="AF25" s="174"/>
    </row>
    <row r="26" spans="2:32" ht="16.5" customHeight="1" x14ac:dyDescent="0.45">
      <c r="B26" s="383" t="s">
        <v>195</v>
      </c>
      <c r="C26" s="383"/>
      <c r="D26" s="383"/>
      <c r="E26" s="383"/>
      <c r="F26" s="383"/>
      <c r="G26" s="383"/>
      <c r="H26" s="383"/>
      <c r="I26" s="383"/>
      <c r="J26" s="383"/>
      <c r="L26" s="384" t="s">
        <v>194</v>
      </c>
      <c r="M26" s="384"/>
      <c r="N26" s="384"/>
      <c r="O26" s="384"/>
      <c r="P26" s="384"/>
      <c r="Q26" s="384"/>
      <c r="R26" s="384"/>
      <c r="S26" s="384"/>
      <c r="T26" s="384"/>
      <c r="W26" s="174"/>
      <c r="AF26" s="174"/>
    </row>
    <row r="27" spans="2:32" ht="21" customHeight="1" x14ac:dyDescent="0.45">
      <c r="M27" s="309"/>
      <c r="N27" s="309"/>
      <c r="O27" s="309"/>
      <c r="P27" s="309"/>
      <c r="Q27" s="309"/>
      <c r="R27" s="309"/>
      <c r="S27" s="309"/>
      <c r="T27" s="309"/>
      <c r="W27" s="174"/>
      <c r="AF27" s="174"/>
    </row>
    <row r="28" spans="2:32" ht="21.65" customHeight="1" x14ac:dyDescent="0.45">
      <c r="M28" s="196"/>
      <c r="N28" s="196"/>
      <c r="O28" s="196"/>
      <c r="P28" s="196"/>
      <c r="Q28" s="196"/>
      <c r="R28" s="196"/>
      <c r="S28" s="196"/>
      <c r="T28" s="196"/>
      <c r="W28" s="174"/>
      <c r="AF28" s="174"/>
    </row>
    <row r="29" spans="2:32" ht="13" customHeight="1" x14ac:dyDescent="0.45">
      <c r="B29" s="382"/>
      <c r="C29" s="382"/>
      <c r="D29" s="382"/>
      <c r="E29" s="382"/>
      <c r="F29" s="382"/>
      <c r="G29" s="382"/>
      <c r="H29" s="382"/>
      <c r="I29" s="382"/>
      <c r="J29" s="382"/>
      <c r="M29" s="196"/>
      <c r="N29" s="196"/>
      <c r="O29" s="196"/>
      <c r="P29" s="196"/>
      <c r="Q29" s="196"/>
      <c r="R29" s="196"/>
      <c r="S29" s="196"/>
      <c r="T29" s="196"/>
      <c r="W29" s="174"/>
      <c r="AF29" s="174"/>
    </row>
    <row r="30" spans="2:32" ht="29.25" customHeight="1" x14ac:dyDescent="0.45">
      <c r="B30" s="382"/>
      <c r="C30" s="382"/>
      <c r="D30" s="382"/>
      <c r="E30" s="382"/>
      <c r="F30" s="382"/>
      <c r="G30" s="382"/>
      <c r="H30" s="382"/>
      <c r="I30" s="382"/>
      <c r="J30" s="382"/>
      <c r="M30" s="55"/>
      <c r="N30" s="55"/>
      <c r="O30" s="55"/>
      <c r="P30" s="55"/>
      <c r="Q30" s="55"/>
      <c r="R30" s="55"/>
      <c r="S30" s="55"/>
      <c r="T30" s="55"/>
      <c r="W30" s="174"/>
      <c r="AF30" s="174"/>
    </row>
    <row r="31" spans="2:32" ht="22.5" x14ac:dyDescent="0.45">
      <c r="M31" s="54"/>
      <c r="N31" s="54"/>
      <c r="O31" s="54"/>
      <c r="P31" s="54"/>
      <c r="Q31" s="54"/>
      <c r="R31" s="54"/>
      <c r="W31" s="174"/>
      <c r="AF31" s="174"/>
    </row>
    <row r="32" spans="2:32" ht="22.5" x14ac:dyDescent="0.45">
      <c r="C32" s="49"/>
      <c r="D32" s="49"/>
      <c r="E32" s="49"/>
      <c r="F32" s="49"/>
      <c r="G32" s="49"/>
      <c r="H32" s="197"/>
      <c r="I32" s="49"/>
      <c r="J32" s="49"/>
      <c r="M32" s="49"/>
      <c r="N32" s="49"/>
      <c r="O32" s="49"/>
      <c r="P32" s="49"/>
      <c r="Q32" s="49"/>
      <c r="R32" s="49"/>
      <c r="S32" s="49"/>
      <c r="T32" s="49"/>
      <c r="W32" s="174"/>
      <c r="AF32" s="174"/>
    </row>
    <row r="33" spans="2:38" ht="22.5" hidden="1" x14ac:dyDescent="0.45">
      <c r="W33" s="174"/>
      <c r="AF33" s="174"/>
    </row>
    <row r="34" spans="2:38" ht="22.5" hidden="1" x14ac:dyDescent="0.45">
      <c r="B34" s="373"/>
      <c r="C34" s="373"/>
      <c r="D34" s="373"/>
      <c r="E34" s="373"/>
      <c r="F34" s="373"/>
      <c r="G34" s="373"/>
      <c r="H34" s="373"/>
      <c r="I34" s="373"/>
      <c r="J34" s="373"/>
      <c r="L34" s="373"/>
      <c r="M34" s="373"/>
      <c r="N34" s="373"/>
      <c r="O34" s="373"/>
      <c r="P34" s="373"/>
      <c r="Q34" s="373"/>
      <c r="R34" s="373"/>
      <c r="S34" s="373"/>
      <c r="T34" s="373"/>
      <c r="W34" s="174"/>
      <c r="AF34" s="174"/>
    </row>
    <row r="35" spans="2:38" ht="10.5" hidden="1" customHeight="1" x14ac:dyDescent="0.45">
      <c r="B35" s="175"/>
      <c r="C35" s="175"/>
      <c r="D35" s="175"/>
      <c r="E35" s="175"/>
      <c r="F35" s="175"/>
      <c r="G35" s="175"/>
      <c r="H35" s="175"/>
      <c r="I35" s="175"/>
      <c r="J35" s="175"/>
      <c r="L35" s="175"/>
      <c r="M35" s="175"/>
      <c r="N35" s="175"/>
      <c r="O35" s="175"/>
      <c r="P35" s="175"/>
      <c r="Q35" s="175"/>
      <c r="R35" s="175"/>
      <c r="S35" s="175"/>
      <c r="T35" s="175"/>
    </row>
    <row r="36" spans="2:38" ht="15.75" hidden="1" customHeight="1" x14ac:dyDescent="0.35">
      <c r="C36" s="374"/>
      <c r="D36" s="374"/>
      <c r="E36" s="374"/>
      <c r="F36" s="374"/>
      <c r="G36" s="374"/>
      <c r="H36" s="376"/>
      <c r="I36" s="176"/>
      <c r="J36" s="176"/>
      <c r="M36" s="374"/>
      <c r="N36" s="374"/>
      <c r="O36" s="374"/>
      <c r="P36" s="374"/>
      <c r="Q36" s="374"/>
      <c r="R36" s="375"/>
    </row>
    <row r="37" spans="2:38" ht="15.5" hidden="1" x14ac:dyDescent="0.3">
      <c r="C37" s="177"/>
      <c r="D37" s="177"/>
      <c r="E37" s="177"/>
      <c r="F37" s="177"/>
      <c r="G37" s="177"/>
      <c r="H37" s="376"/>
      <c r="I37" s="177"/>
      <c r="J37" s="177"/>
      <c r="M37" s="172"/>
      <c r="N37" s="172"/>
      <c r="O37" s="172"/>
      <c r="P37" s="172"/>
      <c r="Q37" s="172"/>
      <c r="R37" s="375"/>
      <c r="S37" s="172"/>
      <c r="T37" s="172"/>
    </row>
    <row r="38" spans="2:38" ht="15.5" hidden="1" x14ac:dyDescent="0.35">
      <c r="B38" s="178"/>
      <c r="L38" s="178"/>
    </row>
    <row r="39" spans="2:38" hidden="1" x14ac:dyDescent="0.3">
      <c r="B39" s="179"/>
      <c r="C39" s="180"/>
      <c r="D39" s="180"/>
      <c r="E39" s="180"/>
      <c r="F39" s="180"/>
      <c r="G39" s="180"/>
      <c r="H39" s="180"/>
      <c r="I39" s="180"/>
      <c r="J39" s="180"/>
      <c r="L39" s="179"/>
      <c r="M39" s="180"/>
      <c r="N39" s="180"/>
      <c r="O39" s="180"/>
      <c r="P39" s="180"/>
      <c r="Q39" s="180"/>
      <c r="R39" s="180"/>
      <c r="S39" s="180"/>
      <c r="T39" s="180"/>
    </row>
    <row r="40" spans="2:38" ht="9.75" hidden="1" customHeight="1" x14ac:dyDescent="0.35">
      <c r="B40" s="181"/>
      <c r="L40" s="178"/>
    </row>
    <row r="41" spans="2:38" s="183" customFormat="1" hidden="1" x14ac:dyDescent="0.3">
      <c r="B41" s="179"/>
      <c r="C41" s="187"/>
      <c r="D41" s="187"/>
      <c r="E41" s="187"/>
      <c r="F41" s="187"/>
      <c r="G41" s="187"/>
      <c r="H41" s="187"/>
      <c r="I41" s="187"/>
      <c r="J41" s="187"/>
      <c r="L41" s="179"/>
      <c r="M41" s="182"/>
      <c r="N41" s="182"/>
      <c r="O41" s="182"/>
      <c r="P41" s="182"/>
      <c r="Q41" s="182"/>
      <c r="R41" s="182"/>
      <c r="S41" s="182"/>
      <c r="T41" s="182"/>
      <c r="V41" s="198"/>
      <c r="W41" s="198"/>
      <c r="X41" s="198"/>
      <c r="Y41" s="198"/>
      <c r="Z41" s="198"/>
      <c r="AA41" s="198">
        <v>-284.88365080779249</v>
      </c>
      <c r="AB41" s="198">
        <v>-18.18235534328619</v>
      </c>
      <c r="AC41" s="198">
        <v>-1191.4415681935207</v>
      </c>
      <c r="AD41" s="198"/>
      <c r="AE41" s="198">
        <v>-19245.395801551887</v>
      </c>
      <c r="AF41" s="198">
        <v>-17378.30462547049</v>
      </c>
      <c r="AG41" s="198">
        <v>-3640.6598221013228</v>
      </c>
      <c r="AH41" s="198">
        <v>-2986.0404702367505</v>
      </c>
      <c r="AI41" s="198">
        <v>-3123.5560442331698</v>
      </c>
      <c r="AJ41" s="198">
        <v>-3173.4375139580234</v>
      </c>
      <c r="AK41" s="198">
        <v>409.51373324980136</v>
      </c>
      <c r="AL41" s="198">
        <v>-49137.88054430185</v>
      </c>
    </row>
    <row r="42" spans="2:38" ht="14.5" hidden="1" x14ac:dyDescent="0.3">
      <c r="B42" s="185"/>
      <c r="C42" s="163"/>
      <c r="D42" s="163"/>
      <c r="E42" s="163"/>
      <c r="F42" s="163"/>
      <c r="G42" s="163"/>
      <c r="H42" s="163"/>
      <c r="I42" s="163"/>
      <c r="J42" s="163"/>
      <c r="L42" s="185"/>
      <c r="M42" s="186"/>
      <c r="N42" s="186"/>
      <c r="O42" s="186"/>
      <c r="P42" s="186"/>
      <c r="Q42" s="186"/>
      <c r="R42" s="186"/>
      <c r="S42" s="186"/>
      <c r="T42" s="186"/>
      <c r="V42" s="199"/>
      <c r="W42" s="199"/>
      <c r="X42" s="199"/>
      <c r="Y42" s="199"/>
      <c r="Z42" s="199"/>
      <c r="AA42" s="199">
        <v>33.991365756076135</v>
      </c>
      <c r="AB42" s="199">
        <v>18.18235534328619</v>
      </c>
      <c r="AC42" s="199">
        <v>1.964508555829525E-13</v>
      </c>
      <c r="AD42" s="199"/>
      <c r="AE42" s="199">
        <v>263.79287253999985</v>
      </c>
      <c r="AF42" s="199">
        <v>0</v>
      </c>
      <c r="AG42" s="199">
        <v>-5.1540765900014662E-2</v>
      </c>
      <c r="AH42" s="199">
        <v>0</v>
      </c>
      <c r="AI42" s="199">
        <v>1.7535733538976634</v>
      </c>
      <c r="AJ42" s="199">
        <v>144.01882812180406</v>
      </c>
      <c r="AK42" s="199">
        <v>-409.51373324980136</v>
      </c>
      <c r="AL42" s="199">
        <v>1.6007106751203536E-13</v>
      </c>
    </row>
    <row r="43" spans="2:38" s="183" customFormat="1" ht="21.75" hidden="1" customHeight="1" x14ac:dyDescent="0.3">
      <c r="B43" s="179"/>
      <c r="C43" s="187"/>
      <c r="D43" s="187"/>
      <c r="E43" s="187"/>
      <c r="F43" s="187"/>
      <c r="G43" s="187"/>
      <c r="H43" s="187"/>
      <c r="I43" s="187"/>
      <c r="J43" s="187"/>
      <c r="L43" s="179"/>
      <c r="M43" s="182"/>
      <c r="N43" s="182"/>
      <c r="O43" s="182"/>
      <c r="P43" s="182"/>
      <c r="Q43" s="182"/>
      <c r="R43" s="182"/>
      <c r="S43" s="182"/>
      <c r="T43" s="182"/>
      <c r="V43" s="198"/>
      <c r="W43" s="198"/>
      <c r="X43" s="198"/>
      <c r="Y43" s="198"/>
      <c r="Z43" s="198"/>
      <c r="AA43" s="198">
        <v>-250.8922850517165</v>
      </c>
      <c r="AB43" s="198">
        <v>0</v>
      </c>
      <c r="AC43" s="198">
        <v>-1191.4415681935207</v>
      </c>
      <c r="AD43" s="198"/>
      <c r="AE43" s="198">
        <v>-18981.602929011904</v>
      </c>
      <c r="AF43" s="198">
        <v>-17378.30462547049</v>
      </c>
      <c r="AG43" s="198">
        <v>-3640.7113628672232</v>
      </c>
      <c r="AH43" s="198">
        <v>-2986.0404702367505</v>
      </c>
      <c r="AI43" s="198">
        <v>-3121.8024708792709</v>
      </c>
      <c r="AJ43" s="198">
        <v>-3029.41868583622</v>
      </c>
      <c r="AK43" s="198">
        <v>0</v>
      </c>
      <c r="AL43" s="198">
        <v>-49137.88054430185</v>
      </c>
    </row>
    <row r="44" spans="2:38" ht="14.5" hidden="1" x14ac:dyDescent="0.3">
      <c r="B44" s="185"/>
      <c r="C44" s="163"/>
      <c r="D44" s="163"/>
      <c r="E44" s="163"/>
      <c r="F44" s="163"/>
      <c r="G44" s="163"/>
      <c r="H44" s="163"/>
      <c r="I44" s="163"/>
      <c r="J44" s="163"/>
      <c r="L44" s="185"/>
      <c r="M44" s="186"/>
      <c r="N44" s="186"/>
      <c r="O44" s="186"/>
      <c r="P44" s="186"/>
      <c r="Q44" s="186"/>
      <c r="R44" s="186"/>
      <c r="S44" s="186"/>
      <c r="T44" s="186"/>
      <c r="V44" s="199"/>
      <c r="W44" s="199"/>
      <c r="X44" s="199"/>
      <c r="Y44" s="199"/>
      <c r="Z44" s="199"/>
      <c r="AA44" s="199">
        <v>142.04375581003919</v>
      </c>
      <c r="AB44" s="199">
        <v>0</v>
      </c>
      <c r="AC44" s="199">
        <v>498.33555636652909</v>
      </c>
      <c r="AD44" s="199"/>
      <c r="AE44" s="199">
        <v>-3819.2490899065269</v>
      </c>
      <c r="AF44" s="199">
        <v>-1577.8912206910236</v>
      </c>
      <c r="AG44" s="199">
        <v>-698.28350452315613</v>
      </c>
      <c r="AH44" s="199">
        <v>-340.94678515896595</v>
      </c>
      <c r="AI44" s="199">
        <v>-263.55336313332509</v>
      </c>
      <c r="AJ44" s="199">
        <v>390.5780548134004</v>
      </c>
      <c r="AK44" s="199">
        <v>0</v>
      </c>
      <c r="AL44" s="199">
        <v>-6309.3459085995964</v>
      </c>
    </row>
    <row r="45" spans="2:38" s="183" customFormat="1" ht="25" hidden="1" customHeight="1" x14ac:dyDescent="0.3">
      <c r="B45" s="200"/>
      <c r="C45" s="187"/>
      <c r="D45" s="187"/>
      <c r="E45" s="187"/>
      <c r="F45" s="187"/>
      <c r="G45" s="187"/>
      <c r="H45" s="187"/>
      <c r="I45" s="187"/>
      <c r="J45" s="187"/>
      <c r="L45" s="200"/>
      <c r="M45" s="182"/>
      <c r="N45" s="182"/>
      <c r="O45" s="182"/>
      <c r="P45" s="182"/>
      <c r="Q45" s="182"/>
      <c r="R45" s="182"/>
      <c r="S45" s="182"/>
      <c r="T45" s="182"/>
      <c r="V45" s="198"/>
      <c r="W45" s="198"/>
      <c r="X45" s="198"/>
      <c r="Y45" s="198"/>
      <c r="Z45" s="198"/>
      <c r="AA45" s="198">
        <v>-61.64643334020991</v>
      </c>
      <c r="AB45" s="198">
        <v>0</v>
      </c>
      <c r="AC45" s="198">
        <v>71.191889712103148</v>
      </c>
      <c r="AD45" s="198"/>
      <c r="AE45" s="198">
        <v>-4418.1466350730589</v>
      </c>
      <c r="AF45" s="198">
        <v>-2370.9034462483469</v>
      </c>
      <c r="AG45" s="198">
        <v>-997.7828368325595</v>
      </c>
      <c r="AH45" s="198">
        <v>-570.64581239074164</v>
      </c>
      <c r="AI45" s="198">
        <v>-609.00542026186076</v>
      </c>
      <c r="AJ45" s="198">
        <v>-160.31777198292073</v>
      </c>
      <c r="AK45" s="198">
        <v>0</v>
      </c>
      <c r="AL45" s="198">
        <v>-9126.8019227894838</v>
      </c>
    </row>
    <row r="46" spans="2:38" s="191" customFormat="1" ht="17.25" hidden="1" customHeight="1" x14ac:dyDescent="0.35">
      <c r="B46" s="190"/>
      <c r="C46" s="201"/>
      <c r="D46" s="201"/>
      <c r="E46" s="201"/>
      <c r="F46" s="201"/>
      <c r="G46" s="201"/>
      <c r="H46" s="201"/>
      <c r="I46" s="201"/>
      <c r="J46" s="201"/>
      <c r="L46" s="190"/>
      <c r="M46" s="201"/>
      <c r="N46" s="201"/>
      <c r="O46" s="201"/>
      <c r="P46" s="201"/>
      <c r="Q46" s="201"/>
      <c r="R46" s="201"/>
      <c r="S46" s="201"/>
      <c r="T46" s="201"/>
      <c r="AA46" s="191">
        <v>-1.7408197437160912E-2</v>
      </c>
      <c r="AB46" s="191">
        <v>0</v>
      </c>
      <c r="AC46" s="191">
        <v>6.1003195193274629E-3</v>
      </c>
      <c r="AE46" s="191">
        <v>7.8478265189589891E-3</v>
      </c>
      <c r="AF46" s="191">
        <v>3.5668243575798786E-3</v>
      </c>
      <c r="AG46" s="191">
        <v>-1.6089854478700982E-2</v>
      </c>
      <c r="AH46" s="191">
        <v>-1.3453824921934782E-2</v>
      </c>
      <c r="AI46" s="191">
        <v>-5.2853995652339947E-3</v>
      </c>
      <c r="AJ46" s="191">
        <v>-6.2706936139546796E-3</v>
      </c>
      <c r="AK46" s="191">
        <v>0</v>
      </c>
      <c r="AL46" s="191">
        <v>2.6898108346622984E-3</v>
      </c>
    </row>
    <row r="47" spans="2:38" ht="14.5" hidden="1" x14ac:dyDescent="0.3">
      <c r="B47" s="185"/>
      <c r="C47" s="163"/>
      <c r="D47" s="163"/>
      <c r="E47" s="163"/>
      <c r="F47" s="163"/>
      <c r="G47" s="163"/>
      <c r="H47" s="163"/>
      <c r="I47" s="163"/>
      <c r="J47" s="163"/>
      <c r="L47" s="185"/>
      <c r="M47" s="186"/>
      <c r="N47" s="186"/>
      <c r="O47" s="186"/>
      <c r="P47" s="186"/>
      <c r="Q47" s="186"/>
      <c r="R47" s="186"/>
      <c r="S47" s="186"/>
      <c r="T47" s="186"/>
      <c r="V47" s="202"/>
      <c r="W47" s="202"/>
      <c r="X47" s="202"/>
      <c r="Y47" s="202"/>
      <c r="Z47" s="202"/>
      <c r="AA47" s="202">
        <v>-46.801644446217985</v>
      </c>
      <c r="AB47" s="202">
        <v>0</v>
      </c>
      <c r="AC47" s="202">
        <v>-189.02146468209324</v>
      </c>
      <c r="AD47" s="202"/>
      <c r="AE47" s="202">
        <v>166.02159999999989</v>
      </c>
      <c r="AF47" s="202">
        <v>-197.29084987355995</v>
      </c>
      <c r="AG47" s="202">
        <v>-20.235623739603</v>
      </c>
      <c r="AH47" s="202">
        <v>-39.438614804245574</v>
      </c>
      <c r="AI47" s="202">
        <v>-86.676056048425508</v>
      </c>
      <c r="AJ47" s="202">
        <v>-51.682478103017985</v>
      </c>
      <c r="AK47" s="202">
        <v>0</v>
      </c>
      <c r="AL47" s="202">
        <v>-229.30202256885224</v>
      </c>
    </row>
    <row r="48" spans="2:38" ht="14.5" hidden="1" x14ac:dyDescent="0.3">
      <c r="B48" s="185"/>
      <c r="C48" s="163"/>
      <c r="D48" s="163"/>
      <c r="E48" s="163"/>
      <c r="F48" s="163"/>
      <c r="G48" s="163"/>
      <c r="H48" s="163"/>
      <c r="I48" s="163"/>
      <c r="J48" s="163"/>
      <c r="L48" s="185"/>
      <c r="M48" s="186"/>
      <c r="N48" s="186"/>
      <c r="O48" s="186"/>
      <c r="P48" s="186"/>
      <c r="Q48" s="186"/>
      <c r="R48" s="186"/>
      <c r="S48" s="186"/>
      <c r="T48" s="186"/>
      <c r="V48" s="202"/>
      <c r="W48" s="202"/>
      <c r="X48" s="202"/>
      <c r="Y48" s="202"/>
      <c r="Z48" s="202"/>
      <c r="AA48" s="202">
        <v>-156.88854470403118</v>
      </c>
      <c r="AB48" s="202">
        <v>0</v>
      </c>
      <c r="AC48" s="202">
        <v>-238.12220197234501</v>
      </c>
      <c r="AD48" s="202"/>
      <c r="AE48" s="202">
        <v>-764.91914516653515</v>
      </c>
      <c r="AF48" s="202">
        <v>-595.72137568375956</v>
      </c>
      <c r="AG48" s="202">
        <v>-279.26370856980043</v>
      </c>
      <c r="AH48" s="202">
        <v>-190.2604124275299</v>
      </c>
      <c r="AI48" s="202">
        <v>-258.77600108011006</v>
      </c>
      <c r="AJ48" s="202">
        <v>-499.21334869330292</v>
      </c>
      <c r="AK48" s="202">
        <v>0</v>
      </c>
      <c r="AL48" s="202">
        <v>-2588.1539916210395</v>
      </c>
    </row>
    <row r="49" spans="2:38" ht="14.5" hidden="1" x14ac:dyDescent="0.3">
      <c r="B49" s="185"/>
      <c r="C49" s="163"/>
      <c r="D49" s="163"/>
      <c r="E49" s="163"/>
      <c r="F49" s="163"/>
      <c r="G49" s="163"/>
      <c r="H49" s="163"/>
      <c r="I49" s="163"/>
      <c r="J49" s="163"/>
      <c r="L49" s="185"/>
      <c r="M49" s="186"/>
      <c r="N49" s="186"/>
      <c r="O49" s="186"/>
      <c r="P49" s="186"/>
      <c r="Q49" s="186"/>
      <c r="R49" s="186"/>
      <c r="S49" s="186"/>
      <c r="T49" s="186"/>
      <c r="V49" s="202"/>
      <c r="W49" s="202"/>
      <c r="X49" s="202"/>
      <c r="Y49" s="202"/>
      <c r="Z49" s="202"/>
      <c r="AA49" s="202">
        <v>-13.637595624654004</v>
      </c>
      <c r="AB49" s="202">
        <v>0</v>
      </c>
      <c r="AC49" s="202">
        <v>-335.00766080389576</v>
      </c>
      <c r="AD49" s="202"/>
      <c r="AE49" s="202">
        <v>-775.61097408999967</v>
      </c>
      <c r="AF49" s="202">
        <v>-8.9144352636030035</v>
      </c>
      <c r="AG49" s="202">
        <v>-387.18600150022598</v>
      </c>
      <c r="AH49" s="202">
        <v>-16.795112118600098</v>
      </c>
      <c r="AI49" s="202">
        <v>-23.525887884799509</v>
      </c>
      <c r="AJ49" s="202">
        <v>-33.090458272001001</v>
      </c>
      <c r="AK49" s="202">
        <v>0</v>
      </c>
      <c r="AL49" s="202">
        <v>-1245.1228691292295</v>
      </c>
    </row>
    <row r="50" spans="2:38" ht="14.5" hidden="1" x14ac:dyDescent="0.3">
      <c r="B50" s="185"/>
      <c r="C50" s="163"/>
      <c r="D50" s="163"/>
      <c r="E50" s="163"/>
      <c r="F50" s="163"/>
      <c r="G50" s="163"/>
      <c r="H50" s="163"/>
      <c r="I50" s="163"/>
      <c r="J50" s="163"/>
      <c r="L50" s="185"/>
      <c r="M50" s="186"/>
      <c r="N50" s="186"/>
      <c r="O50" s="186"/>
      <c r="P50" s="186"/>
      <c r="Q50" s="186"/>
      <c r="R50" s="186"/>
      <c r="S50" s="186"/>
      <c r="T50" s="186"/>
      <c r="V50" s="202"/>
      <c r="W50" s="202"/>
      <c r="X50" s="202"/>
      <c r="Y50" s="202"/>
      <c r="Z50" s="202"/>
      <c r="AA50" s="202">
        <v>-29.705525003859002</v>
      </c>
      <c r="AB50" s="202">
        <v>0</v>
      </c>
      <c r="AC50" s="202">
        <v>-572.70692175777253</v>
      </c>
      <c r="AD50" s="202"/>
      <c r="AE50" s="202">
        <v>-1318.0002650543011</v>
      </c>
      <c r="AF50" s="202">
        <v>-182.94833185321806</v>
      </c>
      <c r="AG50" s="202">
        <v>-441.69476237033678</v>
      </c>
      <c r="AH50" s="202">
        <v>-48.288141253739994</v>
      </c>
      <c r="AI50" s="202">
        <v>-71.754739811912501</v>
      </c>
      <c r="AJ50" s="202">
        <v>-46.050113099420997</v>
      </c>
      <c r="AK50" s="202">
        <v>0</v>
      </c>
      <c r="AL50" s="202">
        <v>-2108.7363534429296</v>
      </c>
    </row>
    <row r="51" spans="2:38" ht="14.5" hidden="1" x14ac:dyDescent="0.3">
      <c r="B51" s="185"/>
      <c r="C51" s="163"/>
      <c r="D51" s="163"/>
      <c r="E51" s="163"/>
      <c r="F51" s="163"/>
      <c r="G51" s="163"/>
      <c r="H51" s="163"/>
      <c r="I51" s="163"/>
      <c r="J51" s="163"/>
      <c r="L51" s="185"/>
      <c r="M51" s="186"/>
      <c r="N51" s="186"/>
      <c r="O51" s="186"/>
      <c r="P51" s="186"/>
      <c r="Q51" s="186"/>
      <c r="R51" s="186"/>
      <c r="S51" s="186"/>
      <c r="T51" s="186"/>
      <c r="V51" s="202"/>
      <c r="W51" s="202"/>
      <c r="X51" s="202"/>
      <c r="Y51" s="202"/>
      <c r="Z51" s="202"/>
      <c r="AA51" s="202">
        <v>0</v>
      </c>
      <c r="AB51" s="202">
        <v>0</v>
      </c>
      <c r="AC51" s="202">
        <v>-114.869880663885</v>
      </c>
      <c r="AD51" s="202"/>
      <c r="AE51" s="202">
        <v>-121.543855994293</v>
      </c>
      <c r="AF51" s="202">
        <v>-0.54190679849999945</v>
      </c>
      <c r="AG51" s="202">
        <v>0</v>
      </c>
      <c r="AH51" s="202">
        <v>0</v>
      </c>
      <c r="AI51" s="202">
        <v>0</v>
      </c>
      <c r="AJ51" s="202">
        <v>0</v>
      </c>
      <c r="AK51" s="202">
        <v>0</v>
      </c>
      <c r="AL51" s="202">
        <v>-122.08576279279299</v>
      </c>
    </row>
    <row r="52" spans="2:38" ht="14.5" hidden="1" x14ac:dyDescent="0.3">
      <c r="B52" s="185"/>
      <c r="C52" s="163"/>
      <c r="D52" s="163"/>
      <c r="E52" s="163"/>
      <c r="F52" s="163"/>
      <c r="G52" s="163"/>
      <c r="H52" s="163"/>
      <c r="I52" s="163"/>
      <c r="J52" s="163"/>
      <c r="L52" s="185"/>
      <c r="M52" s="186"/>
      <c r="N52" s="186"/>
      <c r="O52" s="186"/>
      <c r="P52" s="186"/>
      <c r="Q52" s="186"/>
      <c r="R52" s="186"/>
      <c r="S52" s="186"/>
      <c r="T52" s="186"/>
      <c r="V52" s="202"/>
      <c r="W52" s="202"/>
      <c r="X52" s="202"/>
      <c r="Y52" s="202"/>
      <c r="Z52" s="202"/>
      <c r="AA52" s="202">
        <v>158.11168518924538</v>
      </c>
      <c r="AB52" s="202">
        <v>0</v>
      </c>
      <c r="AC52" s="202">
        <v>621.16488785955335</v>
      </c>
      <c r="AD52" s="202"/>
      <c r="AE52" s="202">
        <v>-3398.4037049365179</v>
      </c>
      <c r="AF52" s="202">
        <v>-1404.3992308999086</v>
      </c>
      <c r="AG52" s="202">
        <v>-643.77474245237761</v>
      </c>
      <c r="AH52" s="202">
        <v>-309.45375602277397</v>
      </c>
      <c r="AI52" s="202">
        <v>-215.32451120621192</v>
      </c>
      <c r="AJ52" s="202">
        <v>403.53770964082139</v>
      </c>
      <c r="AK52" s="202">
        <v>0</v>
      </c>
      <c r="AL52" s="202">
        <v>-5567.8182358769664</v>
      </c>
    </row>
    <row r="53" spans="2:38" ht="15.5" hidden="1" x14ac:dyDescent="0.35">
      <c r="B53" s="193"/>
      <c r="L53" s="194"/>
    </row>
    <row r="54" spans="2:38" hidden="1" x14ac:dyDescent="0.3">
      <c r="B54" s="179"/>
      <c r="C54" s="187"/>
      <c r="D54" s="187"/>
      <c r="E54" s="187"/>
      <c r="F54" s="187"/>
      <c r="G54" s="187"/>
      <c r="H54" s="187"/>
      <c r="I54" s="187"/>
      <c r="J54" s="187"/>
      <c r="L54" s="179"/>
      <c r="M54" s="182"/>
      <c r="N54" s="182"/>
      <c r="O54" s="182"/>
      <c r="P54" s="182"/>
      <c r="Q54" s="182"/>
      <c r="R54" s="182"/>
      <c r="S54" s="182"/>
      <c r="T54" s="182"/>
      <c r="V54" s="202"/>
      <c r="W54" s="202"/>
      <c r="X54" s="202"/>
      <c r="Y54" s="202"/>
      <c r="Z54" s="202"/>
      <c r="AA54" s="202">
        <v>29.596619038919016</v>
      </c>
      <c r="AB54" s="202">
        <v>-3022.2775953903365</v>
      </c>
      <c r="AC54" s="202">
        <v>-3143.5331482299953</v>
      </c>
      <c r="AD54" s="202"/>
      <c r="AE54" s="202">
        <v>-2440.3965018455201</v>
      </c>
      <c r="AF54" s="202">
        <v>3594.4667467292165</v>
      </c>
      <c r="AG54" s="202">
        <v>-4.4019547943535144</v>
      </c>
      <c r="AH54" s="202">
        <v>-1024.4314414714809</v>
      </c>
      <c r="AI54" s="202">
        <v>-276.08902049641256</v>
      </c>
      <c r="AJ54" s="202">
        <v>29.596619038919016</v>
      </c>
      <c r="AK54" s="202">
        <v>-3022.2775953903365</v>
      </c>
      <c r="AL54" s="202">
        <v>-3143.5331482299953</v>
      </c>
    </row>
    <row r="55" spans="2:38" ht="14.5" hidden="1" x14ac:dyDescent="0.3">
      <c r="B55" s="185"/>
      <c r="C55" s="163"/>
      <c r="D55" s="163"/>
      <c r="E55" s="163"/>
      <c r="F55" s="163"/>
      <c r="G55" s="163"/>
      <c r="H55" s="163"/>
      <c r="I55" s="163"/>
      <c r="J55" s="163"/>
      <c r="L55" s="203"/>
      <c r="M55" s="186"/>
      <c r="N55" s="186"/>
      <c r="O55" s="186"/>
      <c r="P55" s="186"/>
      <c r="Q55" s="186"/>
      <c r="R55" s="186"/>
      <c r="S55" s="186"/>
      <c r="T55" s="186"/>
      <c r="V55" s="202"/>
      <c r="W55" s="202"/>
      <c r="X55" s="202"/>
      <c r="Y55" s="202"/>
      <c r="Z55" s="202"/>
      <c r="AA55" s="202">
        <v>0</v>
      </c>
      <c r="AB55" s="202">
        <v>0</v>
      </c>
      <c r="AC55" s="202">
        <v>-272.91318776640401</v>
      </c>
      <c r="AD55" s="202"/>
      <c r="AE55" s="202">
        <v>-216.87600883429332</v>
      </c>
      <c r="AF55" s="202">
        <v>-30.368316689060975</v>
      </c>
      <c r="AG55" s="202">
        <v>0</v>
      </c>
      <c r="AH55" s="202">
        <v>-25.66886224305</v>
      </c>
      <c r="AI55" s="202">
        <v>0</v>
      </c>
      <c r="AJ55" s="202">
        <v>0</v>
      </c>
      <c r="AK55" s="202">
        <v>0</v>
      </c>
      <c r="AL55" s="202">
        <v>-272.91318776640401</v>
      </c>
    </row>
    <row r="56" spans="2:38" ht="14.5" hidden="1" x14ac:dyDescent="0.3">
      <c r="B56" s="185"/>
      <c r="C56" s="163"/>
      <c r="D56" s="163"/>
      <c r="E56" s="163"/>
      <c r="F56" s="163"/>
      <c r="G56" s="163"/>
      <c r="H56" s="163"/>
      <c r="I56" s="163"/>
      <c r="J56" s="163"/>
      <c r="L56" s="203"/>
      <c r="M56" s="186"/>
      <c r="N56" s="186"/>
      <c r="O56" s="186"/>
      <c r="P56" s="186"/>
      <c r="Q56" s="186"/>
      <c r="R56" s="186"/>
      <c r="S56" s="186"/>
      <c r="T56" s="186"/>
      <c r="V56" s="202"/>
      <c r="W56" s="202"/>
      <c r="X56" s="202"/>
      <c r="Y56" s="202"/>
      <c r="Z56" s="202"/>
      <c r="AA56" s="202">
        <v>-153.79842247725037</v>
      </c>
      <c r="AB56" s="202">
        <v>-276.95812787252908</v>
      </c>
      <c r="AC56" s="202">
        <v>-1550.2390870892268</v>
      </c>
      <c r="AD56" s="202"/>
      <c r="AE56" s="202">
        <v>-4130.8827691033948</v>
      </c>
      <c r="AF56" s="202">
        <v>2107.3106762864336</v>
      </c>
      <c r="AG56" s="202">
        <v>1255.8622498726727</v>
      </c>
      <c r="AH56" s="202">
        <v>-259.28302160701014</v>
      </c>
      <c r="AI56" s="202">
        <v>-92.48967218814505</v>
      </c>
      <c r="AJ56" s="202">
        <v>-153.79842247725037</v>
      </c>
      <c r="AK56" s="202">
        <v>-276.95812787252908</v>
      </c>
      <c r="AL56" s="202">
        <v>-1550.2390870892268</v>
      </c>
    </row>
    <row r="57" spans="2:38" ht="14.5" hidden="1" x14ac:dyDescent="0.3">
      <c r="B57" s="185"/>
      <c r="C57" s="163"/>
      <c r="D57" s="163"/>
      <c r="E57" s="163"/>
      <c r="F57" s="163"/>
      <c r="G57" s="163"/>
      <c r="H57" s="163"/>
      <c r="I57" s="163"/>
      <c r="J57" s="163"/>
      <c r="L57" s="203"/>
      <c r="M57" s="186"/>
      <c r="N57" s="186"/>
      <c r="O57" s="186"/>
      <c r="P57" s="186"/>
      <c r="Q57" s="186"/>
      <c r="R57" s="186"/>
      <c r="S57" s="186"/>
      <c r="T57" s="186"/>
      <c r="V57" s="202"/>
      <c r="W57" s="202"/>
      <c r="X57" s="202"/>
      <c r="Y57" s="202"/>
      <c r="Z57" s="202"/>
      <c r="AA57" s="202">
        <v>-130.01794239354589</v>
      </c>
      <c r="AB57" s="202">
        <v>0</v>
      </c>
      <c r="AC57" s="202">
        <v>-2812.1107370383788</v>
      </c>
      <c r="AD57" s="202"/>
      <c r="AE57" s="202">
        <v>-1119.6462781000077</v>
      </c>
      <c r="AF57" s="202">
        <v>-953.48384784033328</v>
      </c>
      <c r="AG57" s="202">
        <v>-150.48377797024409</v>
      </c>
      <c r="AH57" s="202">
        <v>-145.14014593175995</v>
      </c>
      <c r="AI57" s="202">
        <v>-313.3387448024871</v>
      </c>
      <c r="AJ57" s="202">
        <v>-130.01794239354589</v>
      </c>
      <c r="AK57" s="202">
        <v>0</v>
      </c>
      <c r="AL57" s="202">
        <v>-2812.1107370383788</v>
      </c>
    </row>
    <row r="58" spans="2:38" ht="6.75" hidden="1" customHeight="1" x14ac:dyDescent="0.3">
      <c r="B58" s="120"/>
      <c r="L58" s="120"/>
    </row>
    <row r="59" spans="2:38" ht="14.5" hidden="1" x14ac:dyDescent="0.3">
      <c r="B59" s="195"/>
      <c r="L59" s="195"/>
    </row>
    <row r="60" spans="2:38" hidden="1" x14ac:dyDescent="0.3"/>
    <row r="61" spans="2:38" hidden="1" x14ac:dyDescent="0.3">
      <c r="C61" s="55"/>
      <c r="D61" s="55"/>
      <c r="E61" s="55"/>
      <c r="F61" s="55"/>
      <c r="G61" s="55"/>
      <c r="H61" s="55"/>
      <c r="I61" s="55"/>
      <c r="J61" s="55"/>
      <c r="M61" s="55"/>
      <c r="N61" s="55"/>
      <c r="O61" s="55"/>
      <c r="P61" s="55"/>
      <c r="Q61" s="55"/>
      <c r="R61" s="55"/>
      <c r="S61" s="55"/>
      <c r="T61" s="55"/>
    </row>
    <row r="62" spans="2:38" hidden="1" x14ac:dyDescent="0.3">
      <c r="C62" s="54"/>
      <c r="D62" s="54"/>
      <c r="E62" s="54"/>
      <c r="F62" s="54"/>
      <c r="G62" s="54"/>
      <c r="H62" s="54"/>
      <c r="I62" s="54"/>
      <c r="J62" s="54"/>
      <c r="M62" s="49"/>
      <c r="N62" s="49"/>
      <c r="O62" s="49"/>
      <c r="P62" s="49"/>
      <c r="Q62" s="49"/>
      <c r="R62" s="49"/>
      <c r="S62" s="49"/>
      <c r="T62" s="49"/>
    </row>
    <row r="63" spans="2:38" hidden="1" x14ac:dyDescent="0.3">
      <c r="C63" s="49"/>
      <c r="D63" s="49"/>
      <c r="E63" s="49"/>
      <c r="F63" s="49"/>
      <c r="G63" s="49"/>
      <c r="H63" s="49"/>
      <c r="I63" s="49"/>
      <c r="J63" s="49"/>
      <c r="M63" s="49"/>
      <c r="N63" s="49"/>
      <c r="O63" s="49"/>
      <c r="P63" s="49"/>
      <c r="Q63" s="49"/>
      <c r="R63" s="49"/>
      <c r="S63" s="49"/>
      <c r="T63" s="49"/>
    </row>
    <row r="64" spans="2:38" hidden="1" x14ac:dyDescent="0.3"/>
    <row r="65" spans="2:38" ht="22.5" hidden="1" x14ac:dyDescent="0.45">
      <c r="B65" s="373"/>
      <c r="C65" s="373"/>
      <c r="D65" s="373"/>
      <c r="E65" s="373"/>
      <c r="F65" s="373"/>
      <c r="G65" s="373"/>
      <c r="H65" s="373"/>
      <c r="I65" s="373"/>
      <c r="J65" s="373"/>
      <c r="L65" s="373"/>
      <c r="M65" s="373"/>
      <c r="N65" s="373"/>
      <c r="O65" s="373"/>
      <c r="P65" s="373"/>
      <c r="Q65" s="373"/>
      <c r="R65" s="373"/>
      <c r="S65" s="373"/>
      <c r="T65" s="373"/>
    </row>
    <row r="66" spans="2:38" ht="22.5" hidden="1" x14ac:dyDescent="0.45">
      <c r="B66" s="175"/>
      <c r="C66" s="175"/>
      <c r="D66" s="175"/>
      <c r="E66" s="175"/>
      <c r="F66" s="175"/>
      <c r="G66" s="175"/>
      <c r="H66" s="175"/>
      <c r="I66" s="175"/>
      <c r="J66" s="175"/>
      <c r="L66" s="175"/>
      <c r="M66" s="175"/>
      <c r="N66" s="175"/>
      <c r="O66" s="175"/>
      <c r="P66" s="175"/>
      <c r="Q66" s="175"/>
      <c r="R66" s="175"/>
      <c r="S66" s="175"/>
      <c r="T66" s="175"/>
    </row>
    <row r="67" spans="2:38" ht="15.75" hidden="1" customHeight="1" x14ac:dyDescent="0.35">
      <c r="C67" s="374"/>
      <c r="D67" s="374"/>
      <c r="E67" s="374"/>
      <c r="F67" s="374"/>
      <c r="G67" s="374"/>
      <c r="H67" s="375"/>
      <c r="M67" s="374"/>
      <c r="N67" s="374"/>
      <c r="O67" s="374"/>
      <c r="P67" s="374"/>
      <c r="Q67" s="374"/>
      <c r="R67" s="375"/>
    </row>
    <row r="68" spans="2:38" hidden="1" x14ac:dyDescent="0.3">
      <c r="C68" s="172"/>
      <c r="D68" s="172"/>
      <c r="E68" s="172"/>
      <c r="F68" s="172"/>
      <c r="G68" s="172"/>
      <c r="H68" s="375"/>
      <c r="I68" s="172"/>
      <c r="J68" s="172"/>
      <c r="M68" s="172"/>
      <c r="N68" s="172"/>
      <c r="O68" s="172"/>
      <c r="P68" s="172"/>
      <c r="Q68" s="172"/>
      <c r="R68" s="375"/>
      <c r="S68" s="172"/>
      <c r="T68" s="172"/>
    </row>
    <row r="69" spans="2:38" ht="15.5" hidden="1" x14ac:dyDescent="0.35">
      <c r="B69" s="178"/>
      <c r="L69" s="178"/>
    </row>
    <row r="70" spans="2:38" hidden="1" x14ac:dyDescent="0.3">
      <c r="B70" s="179"/>
      <c r="C70" s="180"/>
      <c r="D70" s="180"/>
      <c r="E70" s="180"/>
      <c r="F70" s="180"/>
      <c r="G70" s="180"/>
      <c r="H70" s="180"/>
      <c r="I70" s="180"/>
      <c r="J70" s="180"/>
      <c r="L70" s="179"/>
      <c r="M70" s="180"/>
      <c r="N70" s="180"/>
      <c r="O70" s="180"/>
      <c r="P70" s="180"/>
      <c r="Q70" s="180"/>
      <c r="R70" s="180"/>
      <c r="S70" s="180"/>
      <c r="T70" s="180"/>
    </row>
    <row r="71" spans="2:38" ht="15.5" hidden="1" x14ac:dyDescent="0.35">
      <c r="B71" s="178"/>
      <c r="L71" s="178"/>
    </row>
    <row r="72" spans="2:38" hidden="1" x14ac:dyDescent="0.3">
      <c r="B72" s="179"/>
      <c r="C72" s="187"/>
      <c r="D72" s="187"/>
      <c r="E72" s="187"/>
      <c r="F72" s="187"/>
      <c r="G72" s="187"/>
      <c r="H72" s="187"/>
      <c r="I72" s="187"/>
      <c r="J72" s="187"/>
      <c r="L72" s="179"/>
      <c r="M72" s="187"/>
      <c r="N72" s="187"/>
      <c r="O72" s="187"/>
      <c r="P72" s="187"/>
      <c r="Q72" s="187"/>
      <c r="R72" s="187"/>
      <c r="S72" s="187"/>
      <c r="T72" s="187"/>
      <c r="V72" s="199"/>
      <c r="W72" s="199"/>
      <c r="X72" s="199"/>
      <c r="Y72" s="199"/>
      <c r="Z72" s="199"/>
      <c r="AA72" s="199">
        <v>0</v>
      </c>
      <c r="AB72" s="199">
        <v>0</v>
      </c>
      <c r="AC72" s="199">
        <v>0</v>
      </c>
      <c r="AD72" s="199"/>
      <c r="AE72" s="199">
        <v>0</v>
      </c>
      <c r="AF72" s="199">
        <v>-2272.0678597452206</v>
      </c>
      <c r="AG72" s="199">
        <v>0</v>
      </c>
      <c r="AH72" s="199">
        <v>0</v>
      </c>
      <c r="AI72" s="199">
        <v>0</v>
      </c>
      <c r="AJ72" s="199">
        <v>0</v>
      </c>
      <c r="AK72" s="199">
        <v>0</v>
      </c>
      <c r="AL72" s="199">
        <v>-2272.0678597456426</v>
      </c>
    </row>
    <row r="73" spans="2:38" ht="14.5" hidden="1" x14ac:dyDescent="0.3">
      <c r="B73" s="185"/>
      <c r="C73" s="163"/>
      <c r="D73" s="163"/>
      <c r="E73" s="163"/>
      <c r="F73" s="163"/>
      <c r="G73" s="163"/>
      <c r="H73" s="163"/>
      <c r="I73" s="163"/>
      <c r="J73" s="163"/>
      <c r="L73" s="185"/>
      <c r="M73" s="163"/>
      <c r="N73" s="163"/>
      <c r="O73" s="163"/>
      <c r="P73" s="163"/>
      <c r="Q73" s="163"/>
      <c r="R73" s="163"/>
      <c r="S73" s="163"/>
      <c r="T73" s="163"/>
      <c r="V73" s="199"/>
      <c r="W73" s="199"/>
      <c r="X73" s="199"/>
      <c r="Y73" s="199"/>
      <c r="Z73" s="199"/>
      <c r="AA73" s="199">
        <v>0</v>
      </c>
      <c r="AB73" s="199">
        <v>0</v>
      </c>
      <c r="AC73" s="199">
        <v>0</v>
      </c>
      <c r="AD73" s="199"/>
      <c r="AE73" s="199">
        <v>0</v>
      </c>
      <c r="AF73" s="199">
        <v>0</v>
      </c>
      <c r="AG73" s="199">
        <v>0</v>
      </c>
      <c r="AH73" s="199">
        <v>0</v>
      </c>
      <c r="AI73" s="199">
        <v>0</v>
      </c>
      <c r="AJ73" s="199">
        <v>0</v>
      </c>
      <c r="AK73" s="199">
        <v>0</v>
      </c>
      <c r="AL73" s="199">
        <v>0</v>
      </c>
    </row>
    <row r="74" spans="2:38" hidden="1" x14ac:dyDescent="0.3">
      <c r="B74" s="179"/>
      <c r="C74" s="187"/>
      <c r="D74" s="187"/>
      <c r="E74" s="187"/>
      <c r="F74" s="187"/>
      <c r="G74" s="187"/>
      <c r="H74" s="187"/>
      <c r="I74" s="187"/>
      <c r="J74" s="187"/>
      <c r="L74" s="179"/>
      <c r="M74" s="187"/>
      <c r="N74" s="187"/>
      <c r="O74" s="187"/>
      <c r="P74" s="187"/>
      <c r="Q74" s="187"/>
      <c r="R74" s="187"/>
      <c r="S74" s="187"/>
      <c r="T74" s="187"/>
      <c r="V74" s="199"/>
      <c r="W74" s="199"/>
      <c r="X74" s="199"/>
      <c r="Y74" s="199"/>
      <c r="Z74" s="199"/>
      <c r="AA74" s="199">
        <v>0</v>
      </c>
      <c r="AB74" s="199">
        <v>0</v>
      </c>
      <c r="AC74" s="199">
        <v>0</v>
      </c>
      <c r="AD74" s="199"/>
      <c r="AE74" s="199">
        <v>0</v>
      </c>
      <c r="AF74" s="199">
        <v>-2272.0678597452206</v>
      </c>
      <c r="AG74" s="199">
        <v>0</v>
      </c>
      <c r="AH74" s="199">
        <v>0</v>
      </c>
      <c r="AI74" s="199">
        <v>0</v>
      </c>
      <c r="AJ74" s="199">
        <v>0</v>
      </c>
      <c r="AK74" s="199">
        <v>0</v>
      </c>
      <c r="AL74" s="199">
        <v>-2272.0678597456426</v>
      </c>
    </row>
    <row r="75" spans="2:38" ht="14.5" hidden="1" x14ac:dyDescent="0.3">
      <c r="B75" s="185"/>
      <c r="C75" s="163"/>
      <c r="D75" s="163"/>
      <c r="E75" s="163"/>
      <c r="F75" s="163"/>
      <c r="G75" s="163"/>
      <c r="H75" s="163"/>
      <c r="I75" s="163"/>
      <c r="J75" s="163"/>
      <c r="L75" s="185"/>
      <c r="M75" s="163"/>
      <c r="N75" s="163"/>
      <c r="O75" s="163"/>
      <c r="P75" s="163"/>
      <c r="Q75" s="163"/>
      <c r="R75" s="163"/>
      <c r="S75" s="163"/>
      <c r="T75" s="163"/>
      <c r="V75" s="199"/>
      <c r="W75" s="199"/>
      <c r="X75" s="199"/>
      <c r="Y75" s="199"/>
      <c r="Z75" s="199"/>
      <c r="AA75" s="199">
        <v>0</v>
      </c>
      <c r="AB75" s="199">
        <v>0</v>
      </c>
      <c r="AC75" s="199">
        <v>0</v>
      </c>
      <c r="AD75" s="199"/>
      <c r="AE75" s="199">
        <v>0</v>
      </c>
      <c r="AF75" s="199">
        <v>0</v>
      </c>
      <c r="AG75" s="199">
        <v>0</v>
      </c>
      <c r="AH75" s="199">
        <v>0</v>
      </c>
      <c r="AI75" s="199">
        <v>0</v>
      </c>
      <c r="AJ75" s="199">
        <v>0</v>
      </c>
      <c r="AK75" s="199">
        <v>0</v>
      </c>
      <c r="AL75" s="199">
        <v>0</v>
      </c>
    </row>
    <row r="76" spans="2:38" hidden="1" x14ac:dyDescent="0.3">
      <c r="B76" s="179"/>
      <c r="C76" s="187"/>
      <c r="D76" s="187"/>
      <c r="E76" s="187"/>
      <c r="F76" s="187"/>
      <c r="G76" s="187"/>
      <c r="H76" s="187"/>
      <c r="I76" s="187"/>
      <c r="J76" s="187"/>
      <c r="L76" s="179"/>
      <c r="M76" s="187"/>
      <c r="N76" s="187"/>
      <c r="O76" s="187"/>
      <c r="P76" s="187"/>
      <c r="Q76" s="187"/>
      <c r="R76" s="187"/>
      <c r="S76" s="187"/>
      <c r="T76" s="187"/>
      <c r="V76" s="199"/>
      <c r="W76" s="199"/>
      <c r="X76" s="199"/>
      <c r="Y76" s="199"/>
      <c r="Z76" s="199"/>
      <c r="AA76" s="199">
        <v>0</v>
      </c>
      <c r="AB76" s="199">
        <v>0</v>
      </c>
      <c r="AC76" s="199">
        <v>0</v>
      </c>
      <c r="AD76" s="199"/>
      <c r="AE76" s="199">
        <v>0</v>
      </c>
      <c r="AF76" s="199">
        <v>0</v>
      </c>
      <c r="AG76" s="199">
        <v>0</v>
      </c>
      <c r="AH76" s="199">
        <v>0</v>
      </c>
      <c r="AI76" s="199">
        <v>0</v>
      </c>
      <c r="AJ76" s="199">
        <v>0</v>
      </c>
      <c r="AK76" s="199">
        <v>0</v>
      </c>
      <c r="AL76" s="199">
        <v>0</v>
      </c>
    </row>
    <row r="77" spans="2:38" hidden="1" x14ac:dyDescent="0.3">
      <c r="B77" s="204"/>
      <c r="C77" s="205"/>
      <c r="D77" s="205"/>
      <c r="E77" s="205"/>
      <c r="F77" s="205"/>
      <c r="G77" s="205"/>
      <c r="H77" s="205"/>
      <c r="I77" s="205"/>
      <c r="J77" s="205"/>
      <c r="L77" s="204"/>
      <c r="M77" s="205"/>
      <c r="N77" s="205"/>
      <c r="O77" s="205"/>
      <c r="P77" s="205"/>
      <c r="Q77" s="205"/>
      <c r="R77" s="205"/>
      <c r="S77" s="205"/>
      <c r="T77" s="205"/>
      <c r="V77" s="206"/>
      <c r="W77" s="206"/>
      <c r="X77" s="206"/>
      <c r="Y77" s="206"/>
      <c r="Z77" s="206"/>
      <c r="AA77" s="206">
        <v>0</v>
      </c>
      <c r="AB77" s="206">
        <v>0</v>
      </c>
      <c r="AC77" s="206">
        <v>0</v>
      </c>
      <c r="AD77" s="206"/>
      <c r="AE77" s="206">
        <v>0</v>
      </c>
      <c r="AF77" s="206">
        <v>5.0267063775616128E-3</v>
      </c>
      <c r="AG77" s="206">
        <v>0</v>
      </c>
      <c r="AH77" s="206">
        <v>0</v>
      </c>
      <c r="AI77" s="206">
        <v>0</v>
      </c>
      <c r="AJ77" s="206">
        <v>0</v>
      </c>
      <c r="AK77" s="206">
        <v>0</v>
      </c>
      <c r="AL77" s="206">
        <v>2.5141617036475994E-3</v>
      </c>
    </row>
    <row r="78" spans="2:38" ht="14.5" hidden="1" x14ac:dyDescent="0.3">
      <c r="B78" s="185"/>
      <c r="C78" s="163"/>
      <c r="D78" s="163"/>
      <c r="E78" s="163"/>
      <c r="F78" s="163"/>
      <c r="G78" s="163"/>
      <c r="H78" s="163"/>
      <c r="I78" s="163"/>
      <c r="J78" s="163"/>
      <c r="L78" s="185"/>
      <c r="M78" s="163"/>
      <c r="N78" s="163"/>
      <c r="O78" s="163"/>
      <c r="P78" s="163"/>
      <c r="Q78" s="163"/>
      <c r="R78" s="163"/>
      <c r="S78" s="163"/>
      <c r="T78" s="163"/>
      <c r="V78" s="202"/>
      <c r="W78" s="202"/>
      <c r="X78" s="202"/>
      <c r="Y78" s="202"/>
      <c r="Z78" s="202"/>
      <c r="AA78" s="202">
        <v>0</v>
      </c>
      <c r="AB78" s="202">
        <v>0</v>
      </c>
      <c r="AC78" s="202">
        <v>0</v>
      </c>
      <c r="AD78" s="202"/>
      <c r="AE78" s="202">
        <v>0</v>
      </c>
      <c r="AF78" s="202">
        <v>0</v>
      </c>
      <c r="AG78" s="202">
        <v>0</v>
      </c>
      <c r="AH78" s="202">
        <v>0</v>
      </c>
      <c r="AI78" s="202">
        <v>0</v>
      </c>
      <c r="AJ78" s="202">
        <v>0</v>
      </c>
      <c r="AK78" s="202">
        <v>0</v>
      </c>
      <c r="AL78" s="202">
        <v>0</v>
      </c>
    </row>
    <row r="79" spans="2:38" ht="14.5" hidden="1" x14ac:dyDescent="0.3">
      <c r="B79" s="185"/>
      <c r="C79" s="163"/>
      <c r="D79" s="163"/>
      <c r="E79" s="163"/>
      <c r="F79" s="163"/>
      <c r="G79" s="163"/>
      <c r="H79" s="163"/>
      <c r="I79" s="163"/>
      <c r="J79" s="163"/>
      <c r="L79" s="185"/>
      <c r="M79" s="163"/>
      <c r="N79" s="163"/>
      <c r="O79" s="163"/>
      <c r="P79" s="163"/>
      <c r="Q79" s="163"/>
      <c r="R79" s="163"/>
      <c r="S79" s="163"/>
      <c r="T79" s="163"/>
      <c r="V79" s="202"/>
      <c r="W79" s="202"/>
      <c r="X79" s="202"/>
      <c r="Y79" s="202"/>
      <c r="Z79" s="202"/>
      <c r="AA79" s="202">
        <v>0</v>
      </c>
      <c r="AB79" s="202">
        <v>0</v>
      </c>
      <c r="AC79" s="202">
        <v>0</v>
      </c>
      <c r="AD79" s="202"/>
      <c r="AE79" s="202">
        <v>0</v>
      </c>
      <c r="AF79" s="202">
        <v>0</v>
      </c>
      <c r="AG79" s="202">
        <v>0</v>
      </c>
      <c r="AH79" s="202">
        <v>0</v>
      </c>
      <c r="AI79" s="202">
        <v>0</v>
      </c>
      <c r="AJ79" s="202">
        <v>0</v>
      </c>
      <c r="AK79" s="202">
        <v>0</v>
      </c>
      <c r="AL79" s="202">
        <v>0</v>
      </c>
    </row>
    <row r="80" spans="2:38" ht="14.5" hidden="1" x14ac:dyDescent="0.3">
      <c r="B80" s="185"/>
      <c r="C80" s="163"/>
      <c r="D80" s="163"/>
      <c r="E80" s="163"/>
      <c r="F80" s="163"/>
      <c r="G80" s="163"/>
      <c r="H80" s="163"/>
      <c r="I80" s="163"/>
      <c r="J80" s="163"/>
      <c r="L80" s="185"/>
      <c r="M80" s="163"/>
      <c r="N80" s="163"/>
      <c r="O80" s="163"/>
      <c r="P80" s="163"/>
      <c r="Q80" s="163"/>
      <c r="R80" s="163"/>
      <c r="S80" s="163"/>
      <c r="T80" s="163"/>
      <c r="V80" s="202"/>
      <c r="W80" s="202"/>
      <c r="X80" s="202"/>
      <c r="Y80" s="202"/>
      <c r="Z80" s="202"/>
      <c r="AA80" s="202">
        <v>0</v>
      </c>
      <c r="AB80" s="202">
        <v>0</v>
      </c>
      <c r="AC80" s="202">
        <v>0</v>
      </c>
      <c r="AD80" s="202"/>
      <c r="AE80" s="202">
        <v>0</v>
      </c>
      <c r="AF80" s="202">
        <v>0</v>
      </c>
      <c r="AG80" s="202">
        <v>0</v>
      </c>
      <c r="AH80" s="202">
        <v>0</v>
      </c>
      <c r="AI80" s="202">
        <v>0</v>
      </c>
      <c r="AJ80" s="202">
        <v>0</v>
      </c>
      <c r="AK80" s="202">
        <v>0</v>
      </c>
      <c r="AL80" s="202">
        <v>0</v>
      </c>
    </row>
    <row r="81" spans="2:38" ht="14.5" hidden="1" x14ac:dyDescent="0.3">
      <c r="B81" s="185"/>
      <c r="C81" s="163"/>
      <c r="D81" s="163"/>
      <c r="E81" s="163"/>
      <c r="F81" s="163"/>
      <c r="G81" s="163"/>
      <c r="H81" s="163"/>
      <c r="I81" s="163"/>
      <c r="J81" s="163"/>
      <c r="L81" s="185"/>
      <c r="M81" s="163"/>
      <c r="N81" s="163"/>
      <c r="O81" s="163"/>
      <c r="P81" s="163"/>
      <c r="Q81" s="163"/>
      <c r="R81" s="163"/>
      <c r="S81" s="163"/>
      <c r="T81" s="163"/>
      <c r="V81" s="202"/>
      <c r="W81" s="202"/>
      <c r="X81" s="202"/>
      <c r="Y81" s="202"/>
      <c r="Z81" s="202"/>
      <c r="AA81" s="202">
        <v>0</v>
      </c>
      <c r="AB81" s="202">
        <v>0</v>
      </c>
      <c r="AC81" s="202">
        <v>0</v>
      </c>
      <c r="AD81" s="202"/>
      <c r="AE81" s="202">
        <v>0</v>
      </c>
      <c r="AF81" s="202">
        <v>0</v>
      </c>
      <c r="AG81" s="202">
        <v>0</v>
      </c>
      <c r="AH81" s="202">
        <v>0</v>
      </c>
      <c r="AI81" s="202">
        <v>0</v>
      </c>
      <c r="AJ81" s="202">
        <v>0</v>
      </c>
      <c r="AK81" s="202">
        <v>0</v>
      </c>
      <c r="AL81" s="202">
        <v>0</v>
      </c>
    </row>
    <row r="82" spans="2:38" ht="14.5" hidden="1" x14ac:dyDescent="0.3">
      <c r="B82" s="185"/>
      <c r="C82" s="163"/>
      <c r="D82" s="163"/>
      <c r="E82" s="163"/>
      <c r="F82" s="163"/>
      <c r="G82" s="163"/>
      <c r="H82" s="163"/>
      <c r="I82" s="163"/>
      <c r="J82" s="163"/>
      <c r="L82" s="185"/>
      <c r="M82" s="163"/>
      <c r="N82" s="163"/>
      <c r="O82" s="163"/>
      <c r="P82" s="163"/>
      <c r="Q82" s="163"/>
      <c r="R82" s="163"/>
      <c r="S82" s="163"/>
      <c r="T82" s="163"/>
      <c r="V82" s="202"/>
      <c r="W82" s="202"/>
      <c r="X82" s="202"/>
      <c r="Y82" s="202"/>
      <c r="Z82" s="202"/>
      <c r="AA82" s="202">
        <v>0</v>
      </c>
      <c r="AB82" s="202">
        <v>0</v>
      </c>
      <c r="AC82" s="202">
        <v>0</v>
      </c>
      <c r="AD82" s="202"/>
      <c r="AE82" s="202">
        <v>0</v>
      </c>
      <c r="AF82" s="202">
        <v>0</v>
      </c>
      <c r="AG82" s="202">
        <v>0</v>
      </c>
      <c r="AH82" s="202">
        <v>0</v>
      </c>
      <c r="AI82" s="202">
        <v>0</v>
      </c>
      <c r="AJ82" s="202">
        <v>0</v>
      </c>
      <c r="AK82" s="202">
        <v>0</v>
      </c>
      <c r="AL82" s="202">
        <v>0</v>
      </c>
    </row>
    <row r="83" spans="2:38" ht="14.5" hidden="1" x14ac:dyDescent="0.3">
      <c r="B83" s="185"/>
      <c r="C83" s="163"/>
      <c r="D83" s="163"/>
      <c r="E83" s="163"/>
      <c r="F83" s="163"/>
      <c r="G83" s="163"/>
      <c r="H83" s="163"/>
      <c r="I83" s="163"/>
      <c r="J83" s="163"/>
      <c r="L83" s="185"/>
      <c r="M83" s="163"/>
      <c r="N83" s="163"/>
      <c r="O83" s="163"/>
      <c r="P83" s="163"/>
      <c r="Q83" s="163"/>
      <c r="R83" s="163"/>
      <c r="S83" s="163"/>
      <c r="T83" s="163"/>
      <c r="V83" s="202"/>
      <c r="W83" s="202"/>
      <c r="X83" s="202"/>
      <c r="Y83" s="202"/>
      <c r="Z83" s="202"/>
      <c r="AA83" s="202">
        <v>0</v>
      </c>
      <c r="AB83" s="202">
        <v>0</v>
      </c>
      <c r="AC83" s="202">
        <v>0</v>
      </c>
      <c r="AD83" s="202"/>
      <c r="AE83" s="202">
        <v>0</v>
      </c>
      <c r="AF83" s="202">
        <v>0</v>
      </c>
      <c r="AG83" s="202">
        <v>0</v>
      </c>
      <c r="AH83" s="202">
        <v>0</v>
      </c>
      <c r="AI83" s="202">
        <v>0</v>
      </c>
      <c r="AJ83" s="202">
        <v>0</v>
      </c>
      <c r="AK83" s="202">
        <v>0</v>
      </c>
      <c r="AL83" s="202">
        <v>0</v>
      </c>
    </row>
    <row r="84" spans="2:38" ht="15.5" hidden="1" x14ac:dyDescent="0.35">
      <c r="B84" s="194"/>
      <c r="L84" s="194"/>
    </row>
    <row r="85" spans="2:38" hidden="1" x14ac:dyDescent="0.3">
      <c r="B85" s="179"/>
      <c r="C85" s="187"/>
      <c r="D85" s="187"/>
      <c r="E85" s="187"/>
      <c r="F85" s="187"/>
      <c r="G85" s="187"/>
      <c r="H85" s="187"/>
      <c r="I85" s="187"/>
      <c r="J85" s="187"/>
      <c r="K85" s="158"/>
      <c r="L85" s="179"/>
      <c r="M85" s="187"/>
      <c r="N85" s="187"/>
      <c r="O85" s="187"/>
      <c r="P85" s="187"/>
      <c r="Q85" s="187"/>
      <c r="R85" s="187"/>
      <c r="S85" s="187"/>
      <c r="T85" s="187"/>
      <c r="V85" s="202"/>
      <c r="W85" s="202"/>
      <c r="X85" s="202"/>
      <c r="Y85" s="202"/>
      <c r="Z85" s="202"/>
      <c r="AA85" s="202">
        <v>0</v>
      </c>
      <c r="AB85" s="202">
        <v>0</v>
      </c>
      <c r="AC85" s="202">
        <v>0</v>
      </c>
      <c r="AD85" s="202"/>
      <c r="AE85" s="202">
        <v>0</v>
      </c>
      <c r="AF85" s="202">
        <v>0</v>
      </c>
      <c r="AG85" s="202">
        <v>0</v>
      </c>
      <c r="AH85" s="202">
        <v>0</v>
      </c>
      <c r="AI85" s="202">
        <v>0</v>
      </c>
      <c r="AJ85" s="202">
        <v>0</v>
      </c>
      <c r="AK85" s="202">
        <v>0</v>
      </c>
      <c r="AL85" s="202">
        <v>0</v>
      </c>
    </row>
    <row r="86" spans="2:38" ht="14.5" hidden="1" x14ac:dyDescent="0.3">
      <c r="B86" s="185"/>
      <c r="C86" s="163"/>
      <c r="D86" s="163"/>
      <c r="E86" s="163"/>
      <c r="F86" s="163"/>
      <c r="G86" s="163"/>
      <c r="H86" s="163"/>
      <c r="I86" s="163"/>
      <c r="J86" s="163"/>
      <c r="L86" s="185"/>
      <c r="M86" s="163"/>
      <c r="N86" s="163"/>
      <c r="O86" s="163"/>
      <c r="P86" s="163"/>
      <c r="Q86" s="163"/>
      <c r="R86" s="163"/>
      <c r="S86" s="163"/>
      <c r="T86" s="163"/>
      <c r="V86" s="202"/>
      <c r="W86" s="202"/>
      <c r="X86" s="202"/>
      <c r="Y86" s="202"/>
      <c r="Z86" s="202"/>
      <c r="AA86" s="202">
        <v>0</v>
      </c>
      <c r="AB86" s="202">
        <v>0</v>
      </c>
      <c r="AC86" s="202">
        <v>0</v>
      </c>
      <c r="AD86" s="202"/>
      <c r="AE86" s="202">
        <v>0</v>
      </c>
      <c r="AF86" s="202">
        <v>0</v>
      </c>
      <c r="AG86" s="202">
        <v>0</v>
      </c>
      <c r="AH86" s="202">
        <v>0</v>
      </c>
      <c r="AI86" s="202">
        <v>0</v>
      </c>
      <c r="AJ86" s="202">
        <v>0</v>
      </c>
      <c r="AK86" s="202">
        <v>0</v>
      </c>
      <c r="AL86" s="202">
        <v>0</v>
      </c>
    </row>
    <row r="87" spans="2:38" ht="14.5" hidden="1" x14ac:dyDescent="0.3">
      <c r="B87" s="185"/>
      <c r="C87" s="163"/>
      <c r="D87" s="163"/>
      <c r="E87" s="163"/>
      <c r="F87" s="163"/>
      <c r="G87" s="163"/>
      <c r="H87" s="163"/>
      <c r="I87" s="163"/>
      <c r="J87" s="163"/>
      <c r="L87" s="185"/>
      <c r="M87" s="163"/>
      <c r="N87" s="163"/>
      <c r="O87" s="163"/>
      <c r="P87" s="163"/>
      <c r="Q87" s="163"/>
      <c r="R87" s="163"/>
      <c r="S87" s="163"/>
      <c r="T87" s="163"/>
      <c r="V87" s="202"/>
      <c r="W87" s="202"/>
      <c r="X87" s="202"/>
      <c r="Y87" s="202"/>
      <c r="Z87" s="202"/>
      <c r="AA87" s="202">
        <v>0</v>
      </c>
      <c r="AB87" s="202">
        <v>0</v>
      </c>
      <c r="AC87" s="202">
        <v>0</v>
      </c>
      <c r="AD87" s="202"/>
      <c r="AE87" s="202">
        <v>0</v>
      </c>
      <c r="AF87" s="202">
        <v>0</v>
      </c>
      <c r="AG87" s="202">
        <v>0</v>
      </c>
      <c r="AH87" s="202">
        <v>0</v>
      </c>
      <c r="AI87" s="202">
        <v>0</v>
      </c>
      <c r="AJ87" s="202">
        <v>0</v>
      </c>
      <c r="AK87" s="202">
        <v>0</v>
      </c>
      <c r="AL87" s="202">
        <v>0</v>
      </c>
    </row>
    <row r="88" spans="2:38" ht="14.5" hidden="1" x14ac:dyDescent="0.3">
      <c r="B88" s="185"/>
      <c r="C88" s="163"/>
      <c r="D88" s="163"/>
      <c r="E88" s="163"/>
      <c r="F88" s="163"/>
      <c r="G88" s="163"/>
      <c r="H88" s="163"/>
      <c r="I88" s="163"/>
      <c r="J88" s="163"/>
      <c r="L88" s="185"/>
      <c r="M88" s="163"/>
      <c r="N88" s="163"/>
      <c r="O88" s="163"/>
      <c r="P88" s="163"/>
      <c r="Q88" s="163"/>
      <c r="R88" s="163"/>
      <c r="S88" s="163"/>
      <c r="T88" s="163"/>
      <c r="V88" s="202"/>
      <c r="W88" s="202"/>
      <c r="X88" s="202"/>
      <c r="Y88" s="202"/>
      <c r="Z88" s="202"/>
      <c r="AA88" s="202">
        <v>0</v>
      </c>
      <c r="AB88" s="202">
        <v>0</v>
      </c>
      <c r="AC88" s="202">
        <v>0</v>
      </c>
      <c r="AD88" s="202"/>
      <c r="AE88" s="202">
        <v>0</v>
      </c>
      <c r="AF88" s="202">
        <v>0</v>
      </c>
      <c r="AG88" s="202">
        <v>0</v>
      </c>
      <c r="AH88" s="202">
        <v>0</v>
      </c>
      <c r="AI88" s="202">
        <v>0</v>
      </c>
      <c r="AJ88" s="202">
        <v>0</v>
      </c>
      <c r="AK88" s="202">
        <v>0</v>
      </c>
      <c r="AL88" s="202">
        <v>0</v>
      </c>
    </row>
    <row r="89" spans="2:38" hidden="1" x14ac:dyDescent="0.3">
      <c r="B89" s="120"/>
      <c r="L89" s="120"/>
    </row>
    <row r="90" spans="2:38" ht="14.5" hidden="1" x14ac:dyDescent="0.3">
      <c r="B90" s="195"/>
      <c r="L90" s="195"/>
    </row>
    <row r="93" spans="2:38" x14ac:dyDescent="0.3">
      <c r="C93" s="54"/>
      <c r="D93" s="54"/>
      <c r="E93" s="54"/>
      <c r="F93" s="54"/>
      <c r="G93" s="54"/>
      <c r="H93" s="54"/>
      <c r="I93" s="54"/>
      <c r="J93" s="54"/>
      <c r="M93" s="49"/>
      <c r="N93" s="49"/>
      <c r="O93" s="49"/>
      <c r="P93" s="49"/>
      <c r="Q93" s="49"/>
      <c r="R93" s="49"/>
      <c r="S93" s="49"/>
      <c r="T93" s="49"/>
    </row>
    <row r="97" spans="2:2" x14ac:dyDescent="0.3">
      <c r="B97" s="207"/>
    </row>
  </sheetData>
  <mergeCells count="22">
    <mergeCell ref="B1:J1"/>
    <mergeCell ref="L1:T1"/>
    <mergeCell ref="C36:G36"/>
    <mergeCell ref="H36:H37"/>
    <mergeCell ref="M36:Q36"/>
    <mergeCell ref="R36:R37"/>
    <mergeCell ref="B34:J34"/>
    <mergeCell ref="L34:T34"/>
    <mergeCell ref="C3:G3"/>
    <mergeCell ref="H3:H4"/>
    <mergeCell ref="M3:Q3"/>
    <mergeCell ref="R3:R4"/>
    <mergeCell ref="B29:J29"/>
    <mergeCell ref="B30:J30"/>
    <mergeCell ref="B26:J26"/>
    <mergeCell ref="L26:T26"/>
    <mergeCell ref="B65:J65"/>
    <mergeCell ref="L65:T65"/>
    <mergeCell ref="C67:G67"/>
    <mergeCell ref="H67:H68"/>
    <mergeCell ref="M67:Q67"/>
    <mergeCell ref="R67:R6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15"/>
  <sheetViews>
    <sheetView showGridLines="0" tabSelected="1" zoomScale="214" zoomScaleNormal="100" workbookViewId="0">
      <selection activeCell="D17" sqref="D17"/>
    </sheetView>
  </sheetViews>
  <sheetFormatPr defaultColWidth="11.453125" defaultRowHeight="14" x14ac:dyDescent="0.3"/>
  <cols>
    <col min="1" max="1" width="8.453125" style="44" customWidth="1"/>
    <col min="2" max="2" width="11.54296875" style="44" customWidth="1"/>
    <col min="3" max="4" width="13.54296875" style="44" customWidth="1"/>
    <col min="5" max="5" width="11.54296875" style="44" customWidth="1"/>
    <col min="6" max="6" width="11.453125" style="44" hidden="1" customWidth="1"/>
    <col min="7" max="7" width="11.54296875" style="44" hidden="1" customWidth="1"/>
    <col min="8" max="9" width="13.54296875" style="44" customWidth="1"/>
    <col min="10" max="10" width="11.54296875" style="44" customWidth="1"/>
    <col min="11" max="16384" width="11.453125" style="44"/>
  </cols>
  <sheetData>
    <row r="2" spans="2:19" ht="17.25" customHeight="1" x14ac:dyDescent="0.3">
      <c r="B2" s="339" t="s">
        <v>174</v>
      </c>
      <c r="C2" s="339"/>
      <c r="D2" s="339"/>
      <c r="E2" s="339"/>
      <c r="F2" s="339"/>
      <c r="G2" s="339"/>
      <c r="H2" s="339"/>
      <c r="I2" s="339"/>
      <c r="J2" s="339"/>
      <c r="K2" s="351"/>
      <c r="L2" s="351"/>
      <c r="M2" s="351"/>
      <c r="N2" s="351"/>
      <c r="P2" s="351"/>
      <c r="Q2" s="351"/>
      <c r="R2" s="351"/>
      <c r="S2" s="351"/>
    </row>
    <row r="3" spans="2:19" ht="7.5" customHeight="1" x14ac:dyDescent="0.3"/>
    <row r="4" spans="2:19" ht="14.5" thickBot="1" x14ac:dyDescent="0.35">
      <c r="C4" s="330" t="str">
        <f>'ER '!E7</f>
        <v>4T25</v>
      </c>
      <c r="D4" s="330" t="str">
        <f>'ER '!F7</f>
        <v>4T24</v>
      </c>
      <c r="E4" s="273" t="s">
        <v>175</v>
      </c>
      <c r="H4" s="330" t="str">
        <f>'ER '!I7</f>
        <v>Ene-Dic'25</v>
      </c>
      <c r="I4" s="330" t="str">
        <f>'ER '!J7</f>
        <v>Ene-Dic'24</v>
      </c>
      <c r="J4" s="273" t="s">
        <v>175</v>
      </c>
      <c r="K4" s="119"/>
      <c r="L4" s="119"/>
      <c r="M4" s="119"/>
      <c r="N4" s="119"/>
      <c r="P4" s="119"/>
      <c r="Q4" s="119"/>
      <c r="R4" s="119"/>
      <c r="S4" s="119"/>
    </row>
    <row r="5" spans="2:19" x14ac:dyDescent="0.3">
      <c r="B5" s="143" t="s">
        <v>198</v>
      </c>
      <c r="C5" s="271">
        <v>18.345533333333332</v>
      </c>
      <c r="D5" s="271">
        <v>20.223000000000003</v>
      </c>
      <c r="E5" s="93">
        <v>-9.2838187542237605E-2</v>
      </c>
      <c r="F5" s="72"/>
      <c r="G5" s="143" t="s">
        <v>176</v>
      </c>
      <c r="H5" s="271">
        <v>19.143474999999999</v>
      </c>
      <c r="I5" s="271">
        <v>18.556041666666669</v>
      </c>
      <c r="J5" s="93">
        <v>3.1657254488093312E-2</v>
      </c>
      <c r="L5" s="58"/>
      <c r="N5" s="58"/>
    </row>
    <row r="6" spans="2:19" x14ac:dyDescent="0.3">
      <c r="B6" s="143" t="s">
        <v>177</v>
      </c>
      <c r="C6" s="271">
        <v>5.420466666666667</v>
      </c>
      <c r="D6" s="271">
        <v>5.3977333333333339</v>
      </c>
      <c r="E6" s="93">
        <v>4.2116443939430592E-3</v>
      </c>
      <c r="F6" s="72"/>
      <c r="G6" s="143" t="s">
        <v>177</v>
      </c>
      <c r="H6" s="271">
        <v>5.3908513657499997</v>
      </c>
      <c r="I6" s="271">
        <v>4.9435166666666674</v>
      </c>
      <c r="J6" s="93">
        <v>9.0489165759192858E-2</v>
      </c>
      <c r="N6" s="311"/>
    </row>
    <row r="7" spans="2:19" ht="14.5" thickBot="1" x14ac:dyDescent="0.35">
      <c r="B7" s="274" t="s">
        <v>178</v>
      </c>
      <c r="C7" s="275">
        <v>1.2833333333333334E-2</v>
      </c>
      <c r="D7" s="275">
        <v>2.01E-2</v>
      </c>
      <c r="E7" s="95">
        <v>-0.36152570480928692</v>
      </c>
      <c r="F7" s="72"/>
      <c r="G7" s="274" t="s">
        <v>178</v>
      </c>
      <c r="H7" s="275">
        <v>1.5491666666666667E-2</v>
      </c>
      <c r="I7" s="275">
        <v>2.0091666666666667E-2</v>
      </c>
      <c r="J7" s="95">
        <v>-0.22895064288676892</v>
      </c>
    </row>
    <row r="8" spans="2:19" hidden="1" x14ac:dyDescent="0.3">
      <c r="C8" s="173" t="e">
        <v>#REF!</v>
      </c>
      <c r="D8" s="173" t="e">
        <v>#REF!</v>
      </c>
    </row>
    <row r="10" spans="2:19" ht="18" x14ac:dyDescent="0.3">
      <c r="B10" s="339" t="s">
        <v>179</v>
      </c>
      <c r="C10" s="339"/>
      <c r="D10" s="339"/>
      <c r="E10" s="339"/>
      <c r="G10" s="385"/>
      <c r="H10" s="385"/>
      <c r="I10" s="385"/>
      <c r="J10" s="385"/>
    </row>
    <row r="11" spans="2:19" ht="8.25" customHeight="1" x14ac:dyDescent="0.3"/>
    <row r="12" spans="2:19" ht="14.5" thickBot="1" x14ac:dyDescent="0.35">
      <c r="C12" s="272" t="str">
        <f>C4</f>
        <v>4T25</v>
      </c>
      <c r="D12" s="272" t="s">
        <v>191</v>
      </c>
      <c r="E12" s="272" t="str">
        <f>D4</f>
        <v>4T24</v>
      </c>
      <c r="L12" s="58"/>
    </row>
    <row r="13" spans="2:19" x14ac:dyDescent="0.3">
      <c r="B13" s="143" t="s">
        <v>198</v>
      </c>
      <c r="C13" s="271">
        <v>17.9528</v>
      </c>
      <c r="D13" s="271">
        <v>18.3507</v>
      </c>
      <c r="E13" s="271">
        <v>20.510300000000001</v>
      </c>
    </row>
    <row r="14" spans="2:19" x14ac:dyDescent="0.3">
      <c r="B14" s="143" t="s">
        <v>177</v>
      </c>
      <c r="C14" s="271">
        <v>5.3391999999999999</v>
      </c>
      <c r="D14" s="271">
        <v>5.2927</v>
      </c>
      <c r="E14" s="271">
        <v>5.46</v>
      </c>
    </row>
    <row r="15" spans="2:19" ht="14.5" thickBot="1" x14ac:dyDescent="0.35">
      <c r="B15" s="274" t="s">
        <v>178</v>
      </c>
      <c r="C15" s="275">
        <v>1.26E-2</v>
      </c>
      <c r="D15" s="275">
        <v>1.2800000000000001E-2</v>
      </c>
      <c r="E15" s="275">
        <v>1.9900000000000001E-2</v>
      </c>
    </row>
  </sheetData>
  <mergeCells count="5">
    <mergeCell ref="P2:S2"/>
    <mergeCell ref="B10:E10"/>
    <mergeCell ref="G10:J10"/>
    <mergeCell ref="B2:J2"/>
    <mergeCell ref="K2:N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C402-CE9F-4A51-AFE4-0EC0213E9BB4}">
  <dimension ref="B2:U26"/>
  <sheetViews>
    <sheetView workbookViewId="0">
      <selection activeCell="B5" sqref="B5"/>
    </sheetView>
  </sheetViews>
  <sheetFormatPr defaultColWidth="9.1796875" defaultRowHeight="14.5" x14ac:dyDescent="0.35"/>
  <cols>
    <col min="1" max="1" width="9.1796875" style="9"/>
    <col min="2" max="2" width="53.453125" style="9" customWidth="1"/>
    <col min="3" max="3" width="9" style="9" bestFit="1" customWidth="1"/>
    <col min="4" max="4" width="9.54296875" style="9" bestFit="1" customWidth="1"/>
    <col min="5" max="5" width="7.453125" style="9" bestFit="1" customWidth="1"/>
    <col min="6" max="6" width="11.81640625" style="9" bestFit="1" customWidth="1"/>
    <col min="7" max="7" width="10.54296875" style="9" bestFit="1" customWidth="1"/>
    <col min="8" max="8" width="19.453125" style="9" bestFit="1" customWidth="1"/>
    <col min="9" max="9" width="16.7265625" style="9" bestFit="1" customWidth="1"/>
    <col min="10" max="10" width="8.453125" style="9" bestFit="1" customWidth="1"/>
    <col min="11" max="11" width="9.1796875" style="9" bestFit="1" customWidth="1"/>
    <col min="12" max="12" width="52.26953125" style="9" customWidth="1"/>
    <col min="13" max="13" width="8.1796875" style="9" bestFit="1" customWidth="1"/>
    <col min="14" max="14" width="8.7265625" style="9" bestFit="1" customWidth="1"/>
    <col min="15" max="15" width="7.26953125" style="9" bestFit="1" customWidth="1"/>
    <col min="16" max="16" width="10.7265625" style="9" bestFit="1" customWidth="1"/>
    <col min="17" max="17" width="9.453125" style="9" bestFit="1" customWidth="1"/>
    <col min="18" max="18" width="18" style="9" bestFit="1" customWidth="1"/>
    <col min="19" max="19" width="15.1796875" style="9" bestFit="1" customWidth="1"/>
    <col min="20" max="20" width="8.453125" style="9" bestFit="1" customWidth="1"/>
    <col min="21" max="16384" width="9.1796875" style="9"/>
  </cols>
  <sheetData>
    <row r="2" spans="2:21" ht="22.5" x14ac:dyDescent="0.45">
      <c r="B2" s="386" t="s">
        <v>180</v>
      </c>
      <c r="C2" s="386"/>
      <c r="D2" s="386"/>
      <c r="E2" s="386"/>
      <c r="F2" s="386"/>
      <c r="G2" s="386"/>
      <c r="H2" s="386"/>
      <c r="I2" s="386"/>
      <c r="J2" s="386"/>
      <c r="L2" s="386" t="s">
        <v>181</v>
      </c>
      <c r="M2" s="386"/>
      <c r="N2" s="386"/>
      <c r="O2" s="386"/>
      <c r="P2" s="386"/>
      <c r="Q2" s="386"/>
      <c r="R2" s="386"/>
      <c r="S2" s="386"/>
      <c r="T2" s="386"/>
    </row>
    <row r="3" spans="2:21" ht="22.5" x14ac:dyDescent="0.45">
      <c r="B3" s="16"/>
      <c r="C3" s="16"/>
      <c r="D3" s="16"/>
      <c r="E3" s="16"/>
      <c r="F3" s="16"/>
      <c r="G3" s="16"/>
      <c r="H3" s="16"/>
      <c r="I3" s="16"/>
      <c r="J3" s="16"/>
      <c r="L3" s="16"/>
      <c r="M3" s="16"/>
      <c r="N3" s="16"/>
      <c r="O3" s="16"/>
      <c r="P3" s="16"/>
      <c r="Q3" s="16"/>
      <c r="R3" s="16"/>
      <c r="S3" s="16"/>
      <c r="T3" s="16"/>
    </row>
    <row r="4" spans="2:21" ht="15.75" customHeight="1" x14ac:dyDescent="0.35">
      <c r="C4" s="387" t="s">
        <v>147</v>
      </c>
      <c r="D4" s="387"/>
      <c r="E4" s="387"/>
      <c r="F4" s="387"/>
      <c r="G4" s="387"/>
      <c r="H4" s="388" t="s">
        <v>170</v>
      </c>
      <c r="I4" s="18"/>
      <c r="J4" s="18"/>
      <c r="M4" s="387" t="s">
        <v>147</v>
      </c>
      <c r="N4" s="387"/>
      <c r="O4" s="387"/>
      <c r="P4" s="387"/>
      <c r="Q4" s="387"/>
      <c r="R4" s="389" t="s">
        <v>170</v>
      </c>
    </row>
    <row r="5" spans="2:21" ht="32.25" customHeight="1" x14ac:dyDescent="0.35">
      <c r="C5" s="11" t="s">
        <v>148</v>
      </c>
      <c r="D5" s="11" t="s">
        <v>171</v>
      </c>
      <c r="E5" s="11" t="s">
        <v>149</v>
      </c>
      <c r="F5" s="11" t="s">
        <v>150</v>
      </c>
      <c r="G5" s="11" t="s">
        <v>151</v>
      </c>
      <c r="H5" s="388"/>
      <c r="I5" s="11" t="s">
        <v>152</v>
      </c>
      <c r="J5" s="11" t="s">
        <v>153</v>
      </c>
      <c r="M5" s="4" t="s">
        <v>148</v>
      </c>
      <c r="N5" s="4" t="s">
        <v>171</v>
      </c>
      <c r="O5" s="4" t="s">
        <v>149</v>
      </c>
      <c r="P5" s="4" t="s">
        <v>150</v>
      </c>
      <c r="Q5" s="4" t="s">
        <v>151</v>
      </c>
      <c r="R5" s="389"/>
      <c r="S5" s="4" t="s">
        <v>152</v>
      </c>
      <c r="T5" s="4" t="s">
        <v>153</v>
      </c>
    </row>
    <row r="6" spans="2:21" ht="15.5" x14ac:dyDescent="0.35">
      <c r="B6" s="17"/>
      <c r="L6" s="17"/>
    </row>
    <row r="7" spans="2:21" x14ac:dyDescent="0.35">
      <c r="B7" s="3" t="s">
        <v>154</v>
      </c>
      <c r="C7" s="5">
        <v>314.24136166318544</v>
      </c>
      <c r="D7" s="5">
        <v>112.1625995503</v>
      </c>
      <c r="E7" s="5">
        <v>83.718458645219997</v>
      </c>
      <c r="F7" s="5">
        <v>44.419347160441973</v>
      </c>
      <c r="G7" s="5">
        <v>39.750122130046243</v>
      </c>
      <c r="H7" s="5"/>
      <c r="I7" s="5"/>
      <c r="J7" s="5">
        <v>594.29188914919371</v>
      </c>
      <c r="K7" s="19"/>
      <c r="L7" s="3" t="s">
        <v>154</v>
      </c>
      <c r="M7" s="5">
        <v>1321.983812843047</v>
      </c>
      <c r="N7" s="5">
        <v>447.9</v>
      </c>
      <c r="O7" s="5">
        <v>303.00986830912001</v>
      </c>
      <c r="P7" s="5">
        <v>152.30295710567259</v>
      </c>
      <c r="Q7" s="5">
        <v>146.88732301288479</v>
      </c>
      <c r="R7" s="5"/>
      <c r="S7" s="5"/>
      <c r="T7" s="5">
        <v>2372.0839612707246</v>
      </c>
      <c r="U7" s="19"/>
    </row>
    <row r="8" spans="2:21" ht="15.5" x14ac:dyDescent="0.35">
      <c r="B8" s="21"/>
      <c r="K8" s="19"/>
      <c r="L8" s="17"/>
      <c r="U8" s="19"/>
    </row>
    <row r="9" spans="2:21" x14ac:dyDescent="0.35">
      <c r="B9" s="3" t="s">
        <v>155</v>
      </c>
      <c r="C9" s="6">
        <v>20752.643886964044</v>
      </c>
      <c r="D9" s="6">
        <v>21035.630700034297</v>
      </c>
      <c r="E9" s="6">
        <v>4397.7489185479099</v>
      </c>
      <c r="F9" s="6">
        <v>2241.6385734841219</v>
      </c>
      <c r="G9" s="6">
        <v>3215.1144089408031</v>
      </c>
      <c r="H9" s="6">
        <v>3732.2001558271554</v>
      </c>
      <c r="I9" s="6">
        <v>-564.3324719541871</v>
      </c>
      <c r="J9" s="6">
        <v>54810.644171844157</v>
      </c>
      <c r="K9" s="19"/>
      <c r="L9" s="3" t="s">
        <v>155</v>
      </c>
      <c r="M9" s="6">
        <v>84040.781391197917</v>
      </c>
      <c r="N9" s="6">
        <v>75107.034301678723</v>
      </c>
      <c r="O9" s="6">
        <v>16270.489283492387</v>
      </c>
      <c r="P9" s="6">
        <v>10130.263688888646</v>
      </c>
      <c r="Q9" s="6">
        <v>12286.911829832634</v>
      </c>
      <c r="R9" s="6">
        <v>14116.921818766508</v>
      </c>
      <c r="S9" s="6">
        <v>-1991.1565706847227</v>
      </c>
      <c r="T9" s="6">
        <v>209961.2457431721</v>
      </c>
      <c r="U9" s="19"/>
    </row>
    <row r="10" spans="2:21" x14ac:dyDescent="0.35">
      <c r="B10" s="10" t="s">
        <v>156</v>
      </c>
      <c r="C10" s="2">
        <v>-272.96476733000009</v>
      </c>
      <c r="D10" s="2">
        <v>0</v>
      </c>
      <c r="E10" s="2">
        <v>-46.307465108999999</v>
      </c>
      <c r="F10" s="2">
        <v>0</v>
      </c>
      <c r="G10" s="2">
        <v>-5.9977765471290043</v>
      </c>
      <c r="H10" s="2">
        <v>-239.06246296805801</v>
      </c>
      <c r="I10" s="2">
        <v>564.3324719541871</v>
      </c>
      <c r="J10" s="2">
        <v>7.2759576141834261E-14</v>
      </c>
      <c r="K10" s="19"/>
      <c r="L10" s="10" t="s">
        <v>156</v>
      </c>
      <c r="M10" s="2">
        <v>-1105.2143305500001</v>
      </c>
      <c r="N10" s="2">
        <v>0</v>
      </c>
      <c r="O10" s="2">
        <v>-121.43723921859973</v>
      </c>
      <c r="P10" s="2">
        <v>0</v>
      </c>
      <c r="Q10" s="2">
        <v>-11.969341886342619</v>
      </c>
      <c r="R10" s="2">
        <v>-752.53565902977994</v>
      </c>
      <c r="S10" s="2">
        <v>1991.1565706847227</v>
      </c>
      <c r="T10" s="2">
        <v>2.473825588822365E-13</v>
      </c>
      <c r="U10" s="19"/>
    </row>
    <row r="11" spans="2:21" x14ac:dyDescent="0.35">
      <c r="B11" s="3" t="s">
        <v>172</v>
      </c>
      <c r="C11" s="14">
        <v>20479.679119634045</v>
      </c>
      <c r="D11" s="14">
        <v>21035.630700034297</v>
      </c>
      <c r="E11" s="14">
        <v>4351.4414534389098</v>
      </c>
      <c r="F11" s="14">
        <v>2241.6385734841219</v>
      </c>
      <c r="G11" s="14">
        <v>3209.1166323936732</v>
      </c>
      <c r="H11" s="14">
        <v>3493.1376928590967</v>
      </c>
      <c r="I11" s="14">
        <v>0</v>
      </c>
      <c r="J11" s="14">
        <v>54810.644171844157</v>
      </c>
      <c r="K11" s="19"/>
      <c r="L11" s="3" t="s">
        <v>172</v>
      </c>
      <c r="M11" s="6">
        <v>82935.567060647925</v>
      </c>
      <c r="N11" s="6">
        <v>75107.034301678723</v>
      </c>
      <c r="O11" s="6">
        <v>16149.052044273787</v>
      </c>
      <c r="P11" s="6">
        <v>10130.263688888646</v>
      </c>
      <c r="Q11" s="6">
        <v>12274.942487946291</v>
      </c>
      <c r="R11" s="6">
        <v>13364.386159736729</v>
      </c>
      <c r="S11" s="6">
        <v>0</v>
      </c>
      <c r="T11" s="6">
        <v>209961.2457431721</v>
      </c>
      <c r="U11" s="19"/>
    </row>
    <row r="12" spans="2:21" x14ac:dyDescent="0.35">
      <c r="B12" s="10" t="s">
        <v>63</v>
      </c>
      <c r="C12" s="2">
        <v>3717.3674516967722</v>
      </c>
      <c r="D12" s="2">
        <v>2533.4112290825128</v>
      </c>
      <c r="E12" s="2">
        <v>784.67106577524282</v>
      </c>
      <c r="F12" s="2">
        <v>240.73233382667053</v>
      </c>
      <c r="G12" s="2">
        <v>328.27740001895393</v>
      </c>
      <c r="H12" s="2">
        <v>154.17930904207412</v>
      </c>
      <c r="I12" s="2">
        <v>0</v>
      </c>
      <c r="J12" s="2">
        <v>7758.6387894422223</v>
      </c>
      <c r="K12" s="19"/>
      <c r="L12" s="10" t="s">
        <v>63</v>
      </c>
      <c r="M12" s="2">
        <v>16838.631644757883</v>
      </c>
      <c r="N12" s="2">
        <v>8731.2056185794008</v>
      </c>
      <c r="O12" s="2">
        <v>2551.6345736895883</v>
      </c>
      <c r="P12" s="2">
        <v>1142.1986024689872</v>
      </c>
      <c r="Q12" s="2">
        <v>1026.9398858630573</v>
      </c>
      <c r="R12" s="2">
        <v>296.63992913479785</v>
      </c>
      <c r="S12" s="2">
        <v>0</v>
      </c>
      <c r="T12" s="2">
        <v>30587.250254493709</v>
      </c>
      <c r="U12" s="19"/>
    </row>
    <row r="13" spans="2:21" x14ac:dyDescent="0.35">
      <c r="B13" s="3" t="s">
        <v>158</v>
      </c>
      <c r="C13" s="6">
        <v>4473.6004930436347</v>
      </c>
      <c r="D13" s="6">
        <v>3087.7490620552562</v>
      </c>
      <c r="E13" s="6">
        <v>1058.4861513843732</v>
      </c>
      <c r="F13" s="6">
        <v>376.11302005303071</v>
      </c>
      <c r="G13" s="6">
        <v>585.02319890304</v>
      </c>
      <c r="H13" s="6">
        <v>402.39335291259351</v>
      </c>
      <c r="I13" s="6">
        <v>0</v>
      </c>
      <c r="J13" s="6">
        <v>9983.3652783519319</v>
      </c>
      <c r="K13" s="19"/>
      <c r="L13" s="3" t="s">
        <v>158</v>
      </c>
      <c r="M13" s="6">
        <v>19896.094103741321</v>
      </c>
      <c r="N13" s="6">
        <v>11025.057689166877</v>
      </c>
      <c r="O13" s="6">
        <v>3693.2270750060188</v>
      </c>
      <c r="P13" s="6">
        <v>1814.9405053848513</v>
      </c>
      <c r="Q13" s="6">
        <v>2051.1720728662694</v>
      </c>
      <c r="R13" s="6">
        <v>1141.4573785788609</v>
      </c>
      <c r="S13" s="6">
        <v>0</v>
      </c>
      <c r="T13" s="6">
        <v>39621.948824744199</v>
      </c>
      <c r="U13" s="19"/>
    </row>
    <row r="14" spans="2:21" x14ac:dyDescent="0.35">
      <c r="B14" s="15" t="s">
        <v>159</v>
      </c>
      <c r="C14" s="13">
        <f>+C13/C9</f>
        <v>0.21556773765359921</v>
      </c>
      <c r="D14" s="13">
        <f t="shared" ref="D14:J14" si="0">+D13/D9</f>
        <v>0.14678661676876756</v>
      </c>
      <c r="E14" s="13">
        <f t="shared" si="0"/>
        <v>0.24068817274222062</v>
      </c>
      <c r="F14" s="13">
        <f t="shared" si="0"/>
        <v>0.16778486260095346</v>
      </c>
      <c r="G14" s="13">
        <f t="shared" si="0"/>
        <v>0.18196030513756176</v>
      </c>
      <c r="H14" s="13">
        <f t="shared" si="0"/>
        <v>0.10781665937297845</v>
      </c>
      <c r="I14" s="13">
        <f t="shared" si="0"/>
        <v>0</v>
      </c>
      <c r="J14" s="13">
        <f t="shared" si="0"/>
        <v>0.18214281968757295</v>
      </c>
      <c r="K14" s="19"/>
      <c r="L14" s="15" t="s">
        <v>159</v>
      </c>
      <c r="M14" s="7">
        <f>+M13/M9</f>
        <v>0.2367433259708501</v>
      </c>
      <c r="N14" s="7">
        <f t="shared" ref="N14" si="1">+N13/N9</f>
        <v>0.14679127982717399</v>
      </c>
      <c r="O14" s="7">
        <f t="shared" ref="O14" si="2">+O13/O9</f>
        <v>0.22698930626217065</v>
      </c>
      <c r="P14" s="7">
        <f t="shared" ref="P14" si="3">+P13/P9</f>
        <v>0.17916024312136752</v>
      </c>
      <c r="Q14" s="7">
        <f t="shared" ref="Q14" si="4">+Q13/Q9</f>
        <v>0.16693959403908326</v>
      </c>
      <c r="R14" s="7">
        <f t="shared" ref="R14" si="5">+R13/R9</f>
        <v>8.0857384721182646E-2</v>
      </c>
      <c r="S14" s="7">
        <f t="shared" ref="S14" si="6">+S13/S9</f>
        <v>0</v>
      </c>
      <c r="T14" s="7">
        <f t="shared" ref="T14" si="7">+T13/T9</f>
        <v>0.18871077224037044</v>
      </c>
      <c r="U14" s="19"/>
    </row>
    <row r="15" spans="2:21" x14ac:dyDescent="0.35">
      <c r="B15" s="10" t="s">
        <v>160</v>
      </c>
      <c r="C15" s="2">
        <v>-12.271397363759533</v>
      </c>
      <c r="D15" s="2">
        <v>-30.56967066735195</v>
      </c>
      <c r="E15" s="2">
        <v>6.6893640866200004</v>
      </c>
      <c r="F15" s="2">
        <v>-2.3217891715990482</v>
      </c>
      <c r="G15" s="2">
        <v>1.4763906684679997</v>
      </c>
      <c r="H15" s="2">
        <v>33.777558297783997</v>
      </c>
      <c r="I15" s="2">
        <v>0</v>
      </c>
      <c r="J15" s="2">
        <v>-3.2195441498385335</v>
      </c>
      <c r="K15" s="19"/>
      <c r="L15" s="10" t="s">
        <v>160</v>
      </c>
      <c r="M15" s="2">
        <v>33.824150823439965</v>
      </c>
      <c r="N15" s="2">
        <v>-30.169237300334963</v>
      </c>
      <c r="O15" s="2">
        <v>27.880616459400997</v>
      </c>
      <c r="P15" s="2">
        <v>14.888178314559994</v>
      </c>
      <c r="Q15" s="2">
        <v>5.5598189382024996</v>
      </c>
      <c r="R15" s="2">
        <v>40.182085422520998</v>
      </c>
      <c r="S15" s="2">
        <v>0</v>
      </c>
      <c r="T15" s="2">
        <v>92.165612657789495</v>
      </c>
      <c r="U15" s="19"/>
    </row>
    <row r="16" spans="2:21" x14ac:dyDescent="0.35">
      <c r="B16" s="10" t="s">
        <v>161</v>
      </c>
      <c r="C16" s="2">
        <v>768.504438670632</v>
      </c>
      <c r="D16" s="2">
        <v>584.907503640095</v>
      </c>
      <c r="E16" s="2">
        <v>267.12572152251016</v>
      </c>
      <c r="F16" s="2">
        <v>137.70247539795912</v>
      </c>
      <c r="G16" s="2">
        <v>255.26940821561789</v>
      </c>
      <c r="H16" s="2">
        <v>214.43648561273491</v>
      </c>
      <c r="I16" s="2">
        <v>0</v>
      </c>
      <c r="J16" s="2">
        <v>2227.9460330595493</v>
      </c>
      <c r="K16" s="19"/>
      <c r="L16" s="10" t="s">
        <v>161</v>
      </c>
      <c r="M16" s="2">
        <v>3023.6383080700016</v>
      </c>
      <c r="N16" s="2">
        <v>2324.0213078878096</v>
      </c>
      <c r="O16" s="2">
        <v>1113.7118848570292</v>
      </c>
      <c r="P16" s="2">
        <v>657.85372460130418</v>
      </c>
      <c r="Q16" s="2">
        <v>1018.6723680650098</v>
      </c>
      <c r="R16" s="2">
        <v>804.63536411154178</v>
      </c>
      <c r="S16" s="2">
        <v>0</v>
      </c>
      <c r="T16" s="2">
        <v>8942.5329575926953</v>
      </c>
      <c r="U16" s="19"/>
    </row>
    <row r="17" spans="2:21" x14ac:dyDescent="0.35">
      <c r="B17" s="10" t="s">
        <v>162</v>
      </c>
      <c r="C17" s="2">
        <v>-753.54257376037424</v>
      </c>
      <c r="D17" s="2">
        <v>-13.532699765400903</v>
      </c>
      <c r="E17" s="2">
        <v>18.748225984449032</v>
      </c>
      <c r="F17" s="2">
        <v>-25.16038043076999</v>
      </c>
      <c r="G17" s="2">
        <v>-51.55465515430302</v>
      </c>
      <c r="H17" s="2">
        <v>-10.971037523933045</v>
      </c>
      <c r="I17" s="2">
        <v>0</v>
      </c>
      <c r="J17" s="2">
        <v>-836.01312065033289</v>
      </c>
      <c r="K17" s="19"/>
      <c r="L17" s="10" t="s">
        <v>162</v>
      </c>
      <c r="M17" s="2">
        <v>-2415.9892542798902</v>
      </c>
      <c r="N17" s="2">
        <v>-404.41213588923489</v>
      </c>
      <c r="O17" s="2">
        <v>-138.69679935117949</v>
      </c>
      <c r="P17" s="2">
        <v>-388.90799747748406</v>
      </c>
      <c r="Q17" s="2">
        <v>-134.43779306853452</v>
      </c>
      <c r="R17" s="2">
        <v>-24.017232292789036</v>
      </c>
      <c r="S17" s="2">
        <v>0</v>
      </c>
      <c r="T17" s="2">
        <v>-3506.4612123591128</v>
      </c>
      <c r="U17" s="19"/>
    </row>
    <row r="18" spans="2:21" x14ac:dyDescent="0.35">
      <c r="B18" s="10" t="s">
        <v>164</v>
      </c>
      <c r="C18" s="2">
        <v>100.77149088383374</v>
      </c>
      <c r="D18" s="2">
        <v>7.3659373114319999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108.1374281952657</v>
      </c>
      <c r="K18" s="19"/>
      <c r="L18" s="10" t="s">
        <v>164</v>
      </c>
      <c r="M18" s="2">
        <v>405.51843603000003</v>
      </c>
      <c r="N18" s="2">
        <v>7.3659373114319999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412.88437334143202</v>
      </c>
      <c r="U18" s="19"/>
    </row>
    <row r="19" spans="2:21" x14ac:dyDescent="0.35">
      <c r="B19" s="10" t="s">
        <v>165</v>
      </c>
      <c r="C19" s="2">
        <v>2937.5278891190833</v>
      </c>
      <c r="D19" s="2">
        <v>2654.3129466285427</v>
      </c>
      <c r="E19" s="2">
        <v>803.41929175969187</v>
      </c>
      <c r="F19" s="2">
        <v>215.57195339360774</v>
      </c>
      <c r="G19" s="2">
        <v>276.72274717930702</v>
      </c>
      <c r="H19" s="2">
        <v>143.20827131060074</v>
      </c>
      <c r="I19" s="2">
        <v>0</v>
      </c>
      <c r="J19" s="2">
        <v>7030.7630993908342</v>
      </c>
      <c r="K19" s="19"/>
      <c r="L19" s="10" t="s">
        <v>165</v>
      </c>
      <c r="M19" s="2">
        <v>14828.160826766762</v>
      </c>
      <c r="N19" s="2">
        <v>8334.159420001597</v>
      </c>
      <c r="O19" s="2">
        <v>2412.9377743384093</v>
      </c>
      <c r="P19" s="2">
        <v>753.29060498748868</v>
      </c>
      <c r="Q19" s="2">
        <v>892.50209510917887</v>
      </c>
      <c r="R19" s="2">
        <v>272.62269659325477</v>
      </c>
      <c r="S19" s="2">
        <v>0</v>
      </c>
      <c r="T19" s="2">
        <v>27493.67341779669</v>
      </c>
      <c r="U19" s="19"/>
    </row>
    <row r="20" spans="2:21" ht="15.5" x14ac:dyDescent="0.35">
      <c r="B20" s="12"/>
      <c r="K20" s="19"/>
      <c r="L20" s="8"/>
      <c r="M20" s="20"/>
      <c r="N20" s="20"/>
      <c r="O20" s="20"/>
      <c r="P20" s="20"/>
      <c r="Q20" s="20"/>
      <c r="R20" s="20"/>
      <c r="S20" s="20"/>
      <c r="T20" s="20"/>
      <c r="U20" s="19"/>
    </row>
    <row r="21" spans="2:21" x14ac:dyDescent="0.35">
      <c r="B21" s="3" t="s">
        <v>166</v>
      </c>
      <c r="C21" s="6">
        <v>82115.13687479416</v>
      </c>
      <c r="D21" s="6">
        <v>101756.56710139253</v>
      </c>
      <c r="E21" s="6">
        <v>37918.91884456377</v>
      </c>
      <c r="F21" s="6">
        <v>12132.061781181572</v>
      </c>
      <c r="G21" s="6">
        <v>21637.330477443851</v>
      </c>
      <c r="H21" s="6">
        <v>13062.771989055449</v>
      </c>
      <c r="I21" s="6">
        <v>-12322.621014866532</v>
      </c>
      <c r="J21" s="6">
        <v>256300.16605356481</v>
      </c>
      <c r="K21" s="19"/>
      <c r="L21" s="3" t="s">
        <v>166</v>
      </c>
      <c r="M21" s="6">
        <v>82115.13687479416</v>
      </c>
      <c r="N21" s="6">
        <v>101756.56710139253</v>
      </c>
      <c r="O21" s="6">
        <v>37918.91884456377</v>
      </c>
      <c r="P21" s="6">
        <v>12132.061781181572</v>
      </c>
      <c r="Q21" s="6">
        <v>21637.330477443851</v>
      </c>
      <c r="R21" s="6">
        <v>13062.771989055449</v>
      </c>
      <c r="S21" s="6">
        <v>-12322.621014866532</v>
      </c>
      <c r="T21" s="6">
        <v>256300.16605356481</v>
      </c>
      <c r="U21" s="19"/>
    </row>
    <row r="22" spans="2:21" x14ac:dyDescent="0.35">
      <c r="B22" s="10" t="s">
        <v>167</v>
      </c>
      <c r="C22" s="2">
        <v>8068.3029706999996</v>
      </c>
      <c r="D22" s="2">
        <v>658.65929677637996</v>
      </c>
      <c r="E22" s="2">
        <v>0</v>
      </c>
      <c r="F22" s="2">
        <v>461.29692721982804</v>
      </c>
      <c r="G22" s="2">
        <v>0</v>
      </c>
      <c r="H22" s="2">
        <v>0</v>
      </c>
      <c r="I22" s="2">
        <v>0</v>
      </c>
      <c r="J22" s="2">
        <v>9188.2591946962093</v>
      </c>
      <c r="K22" s="19"/>
      <c r="L22" s="10" t="s">
        <v>167</v>
      </c>
      <c r="M22" s="2">
        <v>8068.3029706999996</v>
      </c>
      <c r="N22" s="2">
        <v>658.65929677637996</v>
      </c>
      <c r="O22" s="2">
        <v>0</v>
      </c>
      <c r="P22" s="2">
        <v>461.29692721982804</v>
      </c>
      <c r="Q22" s="2">
        <v>0</v>
      </c>
      <c r="R22" s="2">
        <v>0</v>
      </c>
      <c r="S22" s="2">
        <v>0</v>
      </c>
      <c r="T22" s="2">
        <v>9188.2591946962093</v>
      </c>
      <c r="U22" s="19"/>
    </row>
    <row r="23" spans="2:21" x14ac:dyDescent="0.35">
      <c r="B23" s="10" t="s">
        <v>168</v>
      </c>
      <c r="C23" s="2">
        <v>56387.769210808052</v>
      </c>
      <c r="D23" s="2">
        <v>35480.129346714632</v>
      </c>
      <c r="E23" s="2">
        <v>11477.643865638624</v>
      </c>
      <c r="F23" s="2">
        <v>2220.4204738553885</v>
      </c>
      <c r="G23" s="2">
        <v>5837.292707864005</v>
      </c>
      <c r="H23" s="2">
        <v>4885.9306995875531</v>
      </c>
      <c r="I23" s="2">
        <v>-7842.8590500401888</v>
      </c>
      <c r="J23" s="2">
        <v>108446.32725442808</v>
      </c>
      <c r="K23" s="19"/>
      <c r="L23" s="10" t="s">
        <v>168</v>
      </c>
      <c r="M23" s="2">
        <v>56387.769210808052</v>
      </c>
      <c r="N23" s="2">
        <v>35480.129346714632</v>
      </c>
      <c r="O23" s="2">
        <v>11477.643865638624</v>
      </c>
      <c r="P23" s="2">
        <v>2220.4204738553885</v>
      </c>
      <c r="Q23" s="2">
        <v>5837.292707864005</v>
      </c>
      <c r="R23" s="2">
        <v>4885.9306995875531</v>
      </c>
      <c r="S23" s="2">
        <v>-7842.8590500401888</v>
      </c>
      <c r="T23" s="2">
        <v>108446.32725442808</v>
      </c>
      <c r="U23" s="19"/>
    </row>
    <row r="24" spans="2:21" x14ac:dyDescent="0.35">
      <c r="B24" s="10" t="s">
        <v>169</v>
      </c>
      <c r="C24" s="2">
        <v>5141.5452999739782</v>
      </c>
      <c r="D24" s="2">
        <v>1693.4636882398565</v>
      </c>
      <c r="E24" s="2">
        <v>886.3636237694401</v>
      </c>
      <c r="F24" s="2">
        <v>569.30772273494392</v>
      </c>
      <c r="G24" s="2">
        <v>1028.9038019572934</v>
      </c>
      <c r="H24" s="2">
        <v>435.68064477324077</v>
      </c>
      <c r="I24" s="2">
        <v>0</v>
      </c>
      <c r="J24" s="2">
        <v>9755.2647814487536</v>
      </c>
      <c r="K24" s="19"/>
      <c r="L24" s="10" t="s">
        <v>169</v>
      </c>
      <c r="M24" s="2">
        <v>5141.5452999739782</v>
      </c>
      <c r="N24" s="2">
        <v>1693.4636882398565</v>
      </c>
      <c r="O24" s="2">
        <v>886.3636237694401</v>
      </c>
      <c r="P24" s="2">
        <v>569.30772273494392</v>
      </c>
      <c r="Q24" s="2">
        <v>1028.9038019572934</v>
      </c>
      <c r="R24" s="2">
        <v>435.68064477324077</v>
      </c>
      <c r="S24" s="2">
        <v>0</v>
      </c>
      <c r="T24" s="2">
        <v>9755.2647814487536</v>
      </c>
      <c r="U24" s="19"/>
    </row>
    <row r="25" spans="2:21" hidden="1" x14ac:dyDescent="0.35">
      <c r="C25"/>
      <c r="D25"/>
      <c r="E25"/>
      <c r="F25"/>
      <c r="G25"/>
      <c r="H25"/>
      <c r="I25"/>
      <c r="J25"/>
      <c r="K25" s="19">
        <f t="shared" ref="K25" si="8">+SUM(C25:I25)</f>
        <v>0</v>
      </c>
      <c r="M25"/>
      <c r="N25"/>
      <c r="O25"/>
      <c r="P25"/>
      <c r="Q25"/>
      <c r="R25"/>
      <c r="S25"/>
      <c r="T25"/>
    </row>
    <row r="26" spans="2:21" x14ac:dyDescent="0.35">
      <c r="B26" s="1" t="s">
        <v>173</v>
      </c>
      <c r="C26"/>
      <c r="D26"/>
      <c r="E26"/>
      <c r="F26"/>
      <c r="G26"/>
      <c r="L26" s="1" t="s">
        <v>173</v>
      </c>
      <c r="M26"/>
      <c r="N26"/>
      <c r="O26"/>
      <c r="P26"/>
      <c r="Q26"/>
      <c r="R26"/>
    </row>
  </sheetData>
  <mergeCells count="6">
    <mergeCell ref="B2:J2"/>
    <mergeCell ref="L2:T2"/>
    <mergeCell ref="C4:G4"/>
    <mergeCell ref="H4:H5"/>
    <mergeCell ref="M4:Q4"/>
    <mergeCell ref="R4:R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30"/>
  <sheetViews>
    <sheetView showGridLines="0" zoomScale="110" zoomScaleNormal="110" zoomScalePageLayoutView="120" workbookViewId="0">
      <selection activeCell="F7" sqref="F7"/>
    </sheetView>
  </sheetViews>
  <sheetFormatPr defaultColWidth="11.453125" defaultRowHeight="12.5" outlineLevelCol="1" x14ac:dyDescent="0.25"/>
  <cols>
    <col min="1" max="1" width="3.7265625" style="25" customWidth="1"/>
    <col min="2" max="2" width="1.26953125" style="25" customWidth="1"/>
    <col min="3" max="3" width="6.7265625" style="25" customWidth="1"/>
    <col min="4" max="4" width="22" style="25" customWidth="1"/>
    <col min="5" max="7" width="12.54296875" style="25" customWidth="1"/>
    <col min="8" max="9" width="14.1796875" style="25" customWidth="1" outlineLevel="1"/>
    <col min="10" max="10" width="12.54296875" style="25" customWidth="1" outlineLevel="1"/>
    <col min="11" max="11" width="11.453125" style="25"/>
    <col min="12" max="12" width="4.7265625" style="25" customWidth="1"/>
    <col min="13" max="16384" width="11.453125" style="25"/>
  </cols>
  <sheetData>
    <row r="1" spans="2:12" ht="27" customHeight="1" x14ac:dyDescent="0.25">
      <c r="B1" s="339" t="s">
        <v>19</v>
      </c>
      <c r="C1" s="339"/>
      <c r="D1" s="339"/>
      <c r="E1" s="339"/>
      <c r="F1" s="339"/>
      <c r="G1" s="339"/>
      <c r="H1" s="339"/>
      <c r="I1" s="339"/>
      <c r="J1" s="339"/>
      <c r="K1" s="24"/>
      <c r="L1" s="24"/>
    </row>
    <row r="2" spans="2:12" ht="6" customHeight="1" x14ac:dyDescent="0.25">
      <c r="E2" s="22"/>
      <c r="F2" s="22"/>
      <c r="G2" s="22"/>
      <c r="H2" s="22"/>
      <c r="I2" s="23"/>
      <c r="J2" s="22"/>
    </row>
    <row r="3" spans="2:12" ht="23.25" customHeight="1" x14ac:dyDescent="0.25">
      <c r="C3" s="77"/>
      <c r="D3" s="77"/>
      <c r="E3" s="103" t="s">
        <v>182</v>
      </c>
      <c r="F3" s="103" t="s">
        <v>1</v>
      </c>
      <c r="G3" s="104" t="s">
        <v>2</v>
      </c>
      <c r="H3" s="104" t="s">
        <v>183</v>
      </c>
      <c r="I3" s="104" t="s">
        <v>3</v>
      </c>
      <c r="J3" s="104" t="s">
        <v>2</v>
      </c>
    </row>
    <row r="4" spans="2:12" ht="19" customHeight="1" x14ac:dyDescent="0.25">
      <c r="C4" s="86" t="s">
        <v>20</v>
      </c>
      <c r="D4" s="86"/>
      <c r="E4" s="97"/>
      <c r="F4" s="97"/>
      <c r="G4" s="98"/>
      <c r="H4" s="97"/>
      <c r="I4" s="97"/>
      <c r="J4" s="98"/>
    </row>
    <row r="5" spans="2:12" ht="19" customHeight="1" x14ac:dyDescent="0.25">
      <c r="C5" s="341" t="s">
        <v>21</v>
      </c>
      <c r="D5" s="341"/>
      <c r="E5" s="90">
        <v>327.19949020080901</v>
      </c>
      <c r="F5" s="90">
        <v>332.127061172764</v>
      </c>
      <c r="G5" s="91">
        <v>-1.4836403136063048</v>
      </c>
      <c r="H5" s="90">
        <v>1254.1619445493509</v>
      </c>
      <c r="I5" s="90">
        <v>1280.6685081817927</v>
      </c>
      <c r="J5" s="91">
        <v>-2.0697443142467908</v>
      </c>
    </row>
    <row r="6" spans="2:12" ht="19" customHeight="1" x14ac:dyDescent="0.25">
      <c r="C6" s="341" t="s">
        <v>22</v>
      </c>
      <c r="D6" s="341"/>
      <c r="E6" s="90">
        <v>114.47751387547299</v>
      </c>
      <c r="F6" s="90">
        <v>116.206564627595</v>
      </c>
      <c r="G6" s="91">
        <v>-1.4879114253683157</v>
      </c>
      <c r="H6" s="90">
        <v>425.38496649779233</v>
      </c>
      <c r="I6" s="90">
        <v>433.6979863417036</v>
      </c>
      <c r="J6" s="91">
        <v>-1.9167762142574429</v>
      </c>
    </row>
    <row r="7" spans="2:12" ht="21" customHeight="1" x14ac:dyDescent="0.25">
      <c r="C7" s="99" t="s">
        <v>23</v>
      </c>
      <c r="D7" s="99"/>
      <c r="E7" s="92">
        <v>441.677004076282</v>
      </c>
      <c r="F7" s="92">
        <v>448.33362580035902</v>
      </c>
      <c r="G7" s="91">
        <v>-1.4847473713785586</v>
      </c>
      <c r="H7" s="92">
        <v>1679.5469110471431</v>
      </c>
      <c r="I7" s="92">
        <v>1714.3664945234962</v>
      </c>
      <c r="J7" s="91">
        <v>-2.0310466628683743</v>
      </c>
    </row>
    <row r="8" spans="2:12" ht="19" customHeight="1" x14ac:dyDescent="0.25">
      <c r="C8" s="341" t="s">
        <v>24</v>
      </c>
      <c r="D8" s="341"/>
      <c r="E8" s="90">
        <v>71.601606922326994</v>
      </c>
      <c r="F8" s="90">
        <v>72.340734955236726</v>
      </c>
      <c r="G8" s="91">
        <v>-1.0217314399239785</v>
      </c>
      <c r="H8" s="90">
        <v>277.77797151896806</v>
      </c>
      <c r="I8" s="90">
        <v>296.79700747898715</v>
      </c>
      <c r="J8" s="91">
        <v>-6.4080955942137034</v>
      </c>
    </row>
    <row r="9" spans="2:12" ht="19" customHeight="1" x14ac:dyDescent="0.25">
      <c r="C9" s="341" t="s">
        <v>25</v>
      </c>
      <c r="D9" s="341"/>
      <c r="E9" s="90">
        <v>57.512782457764999</v>
      </c>
      <c r="F9" s="90">
        <v>56.192377839998997</v>
      </c>
      <c r="G9" s="91">
        <v>2.3497931009890616</v>
      </c>
      <c r="H9" s="90">
        <v>230.12978797728684</v>
      </c>
      <c r="I9" s="90">
        <v>225.30352614961626</v>
      </c>
      <c r="J9" s="91">
        <v>2.1421155319449436</v>
      </c>
    </row>
    <row r="10" spans="2:12" ht="21" customHeight="1" x14ac:dyDescent="0.25">
      <c r="C10" s="99" t="s">
        <v>26</v>
      </c>
      <c r="D10" s="99"/>
      <c r="E10" s="92">
        <v>570.79139345637407</v>
      </c>
      <c r="F10" s="92">
        <v>576.86673859559471</v>
      </c>
      <c r="G10" s="91">
        <v>-1.0531626687319995</v>
      </c>
      <c r="H10" s="92">
        <v>2187.4546705433977</v>
      </c>
      <c r="I10" s="92">
        <v>2236.4670281520994</v>
      </c>
      <c r="J10" s="91">
        <v>-2.1915081685420001</v>
      </c>
    </row>
    <row r="11" spans="2:12" ht="19" customHeight="1" x14ac:dyDescent="0.25">
      <c r="C11" s="341" t="s">
        <v>27</v>
      </c>
      <c r="D11" s="341"/>
      <c r="E11" s="90">
        <v>53.792566675647997</v>
      </c>
      <c r="F11" s="90">
        <v>52.70615407199999</v>
      </c>
      <c r="G11" s="91">
        <v>2.061263286567816</v>
      </c>
      <c r="H11" s="90">
        <v>227.17472436740601</v>
      </c>
      <c r="I11" s="90">
        <v>229.54329453502402</v>
      </c>
      <c r="J11" s="91">
        <v>-1.031862060016131</v>
      </c>
    </row>
    <row r="12" spans="2:12" ht="21" customHeight="1" x14ac:dyDescent="0.25">
      <c r="C12" s="99" t="s">
        <v>28</v>
      </c>
      <c r="D12" s="99"/>
      <c r="E12" s="92">
        <v>624.58396013202207</v>
      </c>
      <c r="F12" s="92">
        <v>629.57289266759472</v>
      </c>
      <c r="G12" s="91">
        <v>-0.79243128058353873</v>
      </c>
      <c r="H12" s="92">
        <v>2414.629394910804</v>
      </c>
      <c r="I12" s="92">
        <v>2466.0103226871233</v>
      </c>
      <c r="J12" s="91">
        <v>-2.0835649917447019</v>
      </c>
    </row>
    <row r="13" spans="2:12" ht="21" customHeight="1" x14ac:dyDescent="0.25">
      <c r="C13" s="86" t="s">
        <v>29</v>
      </c>
      <c r="D13" s="100"/>
      <c r="E13" s="101"/>
      <c r="F13" s="101"/>
      <c r="G13" s="102"/>
      <c r="H13" s="101"/>
      <c r="I13" s="101"/>
      <c r="J13" s="102"/>
    </row>
    <row r="14" spans="2:12" ht="19" customHeight="1" x14ac:dyDescent="0.25">
      <c r="C14" s="89" t="s">
        <v>30</v>
      </c>
      <c r="D14" s="82"/>
      <c r="E14" s="94">
        <v>64540.19875445764</v>
      </c>
      <c r="F14" s="94">
        <v>64947.040995232877</v>
      </c>
      <c r="G14" s="91">
        <v>-0.62642151904210852</v>
      </c>
      <c r="H14" s="94">
        <v>247926.01541064953</v>
      </c>
      <c r="I14" s="94">
        <v>237004.45619671309</v>
      </c>
      <c r="J14" s="91">
        <v>4.6081661877579227</v>
      </c>
    </row>
    <row r="15" spans="2:12" ht="19" hidden="1" customHeight="1" x14ac:dyDescent="0.25">
      <c r="C15" s="89" t="s">
        <v>31</v>
      </c>
      <c r="D15" s="82"/>
      <c r="E15" s="90">
        <v>0.47646570792543064</v>
      </c>
      <c r="F15" s="90">
        <v>0.48166323379204579</v>
      </c>
      <c r="G15" s="91">
        <v>-1.0790788048520961</v>
      </c>
      <c r="H15" s="94">
        <v>0.46957381018417205</v>
      </c>
      <c r="I15" s="94">
        <v>0.471331269384202</v>
      </c>
      <c r="J15" s="91" t="s">
        <v>32</v>
      </c>
    </row>
    <row r="16" spans="2:12" ht="19" customHeight="1" x14ac:dyDescent="0.25">
      <c r="C16" s="341" t="s">
        <v>6</v>
      </c>
      <c r="D16" s="341"/>
      <c r="E16" s="94">
        <v>13547.215220130694</v>
      </c>
      <c r="F16" s="94">
        <v>14180.771642403426</v>
      </c>
      <c r="G16" s="91">
        <v>-4.4677147213785462</v>
      </c>
      <c r="H16" s="94">
        <v>50179.60580748599</v>
      </c>
      <c r="I16" s="94">
        <v>48695.155313466079</v>
      </c>
      <c r="J16" s="91">
        <v>3.0484562262180548</v>
      </c>
    </row>
    <row r="17" spans="2:22" ht="19" customHeight="1" x14ac:dyDescent="0.25">
      <c r="C17" s="342" t="s">
        <v>33</v>
      </c>
      <c r="D17" s="342"/>
      <c r="E17" s="95">
        <v>0.20990352495924131</v>
      </c>
      <c r="F17" s="95">
        <v>0.21834361389065127</v>
      </c>
      <c r="G17" s="96" t="s">
        <v>199</v>
      </c>
      <c r="H17" s="95">
        <v>0.20239750041709642</v>
      </c>
      <c r="I17" s="95">
        <v>0.20546092716944203</v>
      </c>
      <c r="J17" s="96" t="s">
        <v>200</v>
      </c>
    </row>
    <row r="18" spans="2:22" s="26" customFormat="1" ht="9" customHeight="1" x14ac:dyDescent="0.25">
      <c r="C18" s="42"/>
      <c r="D18" s="42"/>
      <c r="E18" s="27"/>
      <c r="F18" s="27"/>
      <c r="G18" s="28"/>
      <c r="H18" s="27"/>
      <c r="I18" s="27"/>
      <c r="J18" s="28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2:22" ht="14" x14ac:dyDescent="0.25">
      <c r="B19" s="29"/>
      <c r="C19" s="343" t="s">
        <v>184</v>
      </c>
      <c r="D19" s="344"/>
      <c r="E19" s="344"/>
      <c r="F19" s="344"/>
      <c r="G19" s="344"/>
      <c r="H19" s="344"/>
      <c r="I19" s="344"/>
      <c r="J19" s="344"/>
    </row>
    <row r="20" spans="2:22" ht="14" x14ac:dyDescent="0.25">
      <c r="B20" s="29"/>
      <c r="C20" s="343" t="s">
        <v>185</v>
      </c>
      <c r="D20" s="344"/>
      <c r="E20" s="344"/>
      <c r="F20" s="344"/>
      <c r="G20" s="344"/>
      <c r="H20" s="344"/>
      <c r="I20" s="344"/>
      <c r="J20" s="344"/>
      <c r="K20" s="29"/>
      <c r="L20" s="29"/>
    </row>
    <row r="21" spans="2:22" ht="14" x14ac:dyDescent="0.25">
      <c r="B21" s="29"/>
      <c r="C21" s="343" t="s">
        <v>34</v>
      </c>
      <c r="D21" s="343"/>
      <c r="E21" s="343"/>
      <c r="F21" s="343"/>
      <c r="G21" s="343"/>
      <c r="H21" s="343"/>
      <c r="I21" s="343"/>
      <c r="J21" s="343"/>
      <c r="K21" s="29"/>
      <c r="L21" s="29"/>
    </row>
    <row r="22" spans="2:22" ht="13" x14ac:dyDescent="0.25">
      <c r="B22" s="29"/>
      <c r="C22" s="30"/>
    </row>
    <row r="23" spans="2:22" x14ac:dyDescent="0.25">
      <c r="D23" s="31"/>
      <c r="E23" s="32"/>
      <c r="F23" s="32"/>
      <c r="G23" s="33"/>
      <c r="H23" s="32"/>
      <c r="I23" s="32"/>
      <c r="J23" s="34"/>
    </row>
    <row r="24" spans="2:22" x14ac:dyDescent="0.25">
      <c r="E24" s="35"/>
      <c r="F24" s="35"/>
      <c r="H24" s="36"/>
      <c r="I24" s="37"/>
    </row>
    <row r="25" spans="2:22" x14ac:dyDescent="0.25">
      <c r="E25" s="38"/>
      <c r="F25" s="38"/>
    </row>
    <row r="26" spans="2:22" x14ac:dyDescent="0.25">
      <c r="E26" s="35"/>
      <c r="F26" s="35"/>
    </row>
    <row r="27" spans="2:22" x14ac:dyDescent="0.25">
      <c r="E27" s="39"/>
      <c r="F27" s="39"/>
      <c r="G27" s="33"/>
    </row>
    <row r="30" spans="2:22" x14ac:dyDescent="0.25">
      <c r="E30" s="340"/>
      <c r="F30" s="340"/>
      <c r="G30" s="340"/>
      <c r="H30" s="340"/>
      <c r="I30" s="340"/>
      <c r="J30" s="340"/>
      <c r="K30" s="340"/>
    </row>
  </sheetData>
  <mergeCells count="12">
    <mergeCell ref="B1:J1"/>
    <mergeCell ref="E30:K30"/>
    <mergeCell ref="C16:D16"/>
    <mergeCell ref="C11:D11"/>
    <mergeCell ref="C9:D9"/>
    <mergeCell ref="C8:D8"/>
    <mergeCell ref="C5:D5"/>
    <mergeCell ref="C6:D6"/>
    <mergeCell ref="C17:D17"/>
    <mergeCell ref="C19:J19"/>
    <mergeCell ref="C20:J20"/>
    <mergeCell ref="C21:J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P28"/>
  <sheetViews>
    <sheetView showGridLines="0" topLeftCell="A2" zoomScale="130" zoomScaleNormal="130" zoomScalePageLayoutView="110" workbookViewId="0">
      <selection activeCell="M7" sqref="M7"/>
    </sheetView>
  </sheetViews>
  <sheetFormatPr defaultColWidth="11.453125" defaultRowHeight="12.5" outlineLevelCol="1" x14ac:dyDescent="0.25"/>
  <cols>
    <col min="1" max="2" width="3.7265625" style="25" customWidth="1"/>
    <col min="3" max="3" width="1.26953125" style="25" customWidth="1"/>
    <col min="4" max="4" width="30.81640625" style="25" customWidth="1"/>
    <col min="5" max="7" width="12.54296875" style="25" customWidth="1"/>
    <col min="8" max="9" width="14.1796875" style="25" customWidth="1" outlineLevel="1"/>
    <col min="10" max="10" width="12.54296875" style="25" customWidth="1" outlineLevel="1"/>
    <col min="11" max="11" width="11.453125" style="25" customWidth="1"/>
    <col min="12" max="16384" width="11.453125" style="25"/>
  </cols>
  <sheetData>
    <row r="1" spans="3:16" x14ac:dyDescent="0.25">
      <c r="E1" s="60"/>
      <c r="F1" s="60"/>
      <c r="H1" s="61"/>
      <c r="I1" s="61"/>
    </row>
    <row r="2" spans="3:16" ht="25.5" customHeight="1" x14ac:dyDescent="0.25">
      <c r="C2" s="70" t="s">
        <v>35</v>
      </c>
      <c r="D2" s="70"/>
      <c r="E2" s="218"/>
      <c r="F2" s="218"/>
      <c r="G2" s="218"/>
      <c r="H2" s="218"/>
      <c r="I2" s="218"/>
      <c r="J2" s="218"/>
      <c r="K2" s="24"/>
      <c r="L2" s="345"/>
      <c r="M2" s="345"/>
      <c r="N2" s="345"/>
      <c r="O2" s="345"/>
      <c r="P2" s="41"/>
    </row>
    <row r="3" spans="3:16" ht="9" customHeight="1" x14ac:dyDescent="0.3">
      <c r="F3" s="45"/>
      <c r="G3" s="45"/>
      <c r="H3" s="45"/>
      <c r="I3" s="45"/>
      <c r="J3" s="302"/>
      <c r="P3" s="41"/>
    </row>
    <row r="4" spans="3:16" ht="19.399999999999999" customHeight="1" thickBot="1" x14ac:dyDescent="0.35">
      <c r="C4" s="68"/>
      <c r="D4" s="85"/>
      <c r="E4" s="321" t="s">
        <v>182</v>
      </c>
      <c r="F4" s="321" t="s">
        <v>1</v>
      </c>
      <c r="G4" s="322" t="s">
        <v>2</v>
      </c>
      <c r="H4" s="322" t="s">
        <v>183</v>
      </c>
      <c r="I4" s="322" t="s">
        <v>3</v>
      </c>
      <c r="J4" s="322" t="s">
        <v>2</v>
      </c>
      <c r="L4" s="63"/>
      <c r="M4" s="63"/>
      <c r="N4" s="63"/>
      <c r="O4" s="63"/>
      <c r="P4" s="41"/>
    </row>
    <row r="5" spans="3:16" ht="19.399999999999999" customHeight="1" x14ac:dyDescent="0.25">
      <c r="C5" s="24"/>
      <c r="D5" s="86" t="s">
        <v>20</v>
      </c>
      <c r="E5" s="87"/>
      <c r="F5" s="87"/>
      <c r="G5" s="88"/>
      <c r="H5" s="87"/>
      <c r="I5" s="87"/>
      <c r="J5" s="88"/>
      <c r="P5" s="41"/>
    </row>
    <row r="6" spans="3:16" ht="19.399999999999999" customHeight="1" x14ac:dyDescent="0.25">
      <c r="C6" s="24"/>
      <c r="D6" s="89" t="s">
        <v>21</v>
      </c>
      <c r="E6" s="90">
        <v>197.25991324937499</v>
      </c>
      <c r="F6" s="90">
        <v>201.342949190296</v>
      </c>
      <c r="G6" s="91">
        <v>-2.0279011295607829</v>
      </c>
      <c r="H6" s="90">
        <v>785.53483284640288</v>
      </c>
      <c r="I6" s="90">
        <v>805.21381917605663</v>
      </c>
      <c r="J6" s="91">
        <v>-2.4439454292762286</v>
      </c>
      <c r="L6" s="41"/>
      <c r="M6" s="41"/>
      <c r="N6" s="41"/>
      <c r="O6" s="41"/>
      <c r="P6" s="41"/>
    </row>
    <row r="7" spans="3:16" ht="19.399999999999999" customHeight="1" x14ac:dyDescent="0.25">
      <c r="C7" s="24"/>
      <c r="D7" s="89" t="s">
        <v>22</v>
      </c>
      <c r="E7" s="90">
        <v>30.325805739895006</v>
      </c>
      <c r="F7" s="90">
        <v>31.967414144837008</v>
      </c>
      <c r="G7" s="91">
        <v>-5.1352555371049107</v>
      </c>
      <c r="H7" s="90">
        <v>121.33744248835127</v>
      </c>
      <c r="I7" s="90">
        <v>128.48452468539659</v>
      </c>
      <c r="J7" s="91">
        <v>-5.5626015775405264</v>
      </c>
      <c r="L7" s="41"/>
      <c r="M7" s="41"/>
      <c r="N7" s="41"/>
      <c r="O7" s="41"/>
      <c r="P7" s="41"/>
    </row>
    <row r="8" spans="3:16" ht="19.399999999999999" customHeight="1" x14ac:dyDescent="0.25">
      <c r="C8" s="24"/>
      <c r="D8" s="79" t="s">
        <v>23</v>
      </c>
      <c r="E8" s="92">
        <v>227.58571898926999</v>
      </c>
      <c r="F8" s="92">
        <v>233.31036333513299</v>
      </c>
      <c r="G8" s="91">
        <v>-2.453660550706005</v>
      </c>
      <c r="H8" s="92">
        <v>906.87227533475414</v>
      </c>
      <c r="I8" s="92">
        <v>933.69834386145317</v>
      </c>
      <c r="J8" s="91">
        <v>-2.8730980089089253</v>
      </c>
      <c r="L8" s="41"/>
      <c r="M8" s="41"/>
      <c r="N8" s="41"/>
      <c r="O8" s="41"/>
      <c r="P8" s="41"/>
    </row>
    <row r="9" spans="3:16" ht="19.399999999999999" customHeight="1" x14ac:dyDescent="0.25">
      <c r="C9" s="24"/>
      <c r="D9" s="89" t="s">
        <v>36</v>
      </c>
      <c r="E9" s="90">
        <v>32.333437469237985</v>
      </c>
      <c r="F9" s="90">
        <v>36.003783136519729</v>
      </c>
      <c r="G9" s="91">
        <v>-10.194333338150797</v>
      </c>
      <c r="H9" s="90">
        <v>132.39984216885404</v>
      </c>
      <c r="I9" s="90">
        <v>154.31134253905711</v>
      </c>
      <c r="J9" s="91">
        <v>-14.199539716049802</v>
      </c>
      <c r="L9" s="41"/>
      <c r="M9" s="41"/>
      <c r="N9" s="41"/>
      <c r="O9" s="41"/>
      <c r="P9" s="41"/>
    </row>
    <row r="10" spans="3:16" ht="19.399999999999999" customHeight="1" x14ac:dyDescent="0.25">
      <c r="C10" s="24"/>
      <c r="D10" s="89" t="s">
        <v>38</v>
      </c>
      <c r="E10" s="90">
        <v>24.297683594637004</v>
      </c>
      <c r="F10" s="90">
        <v>23.633667578435002</v>
      </c>
      <c r="G10" s="91">
        <v>2.8096190064376358</v>
      </c>
      <c r="H10" s="90">
        <v>99.595941250242774</v>
      </c>
      <c r="I10" s="90">
        <v>96.295220778982269</v>
      </c>
      <c r="J10" s="91">
        <v>3.4277095421343384</v>
      </c>
      <c r="M10" s="41"/>
      <c r="N10" s="312"/>
      <c r="O10" s="41"/>
      <c r="P10" s="41"/>
    </row>
    <row r="11" spans="3:16" ht="19.399999999999999" customHeight="1" x14ac:dyDescent="0.25">
      <c r="C11" s="24"/>
      <c r="D11" s="79" t="s">
        <v>39</v>
      </c>
      <c r="E11" s="92">
        <v>284.21684005314501</v>
      </c>
      <c r="F11" s="92">
        <v>292.94781405008774</v>
      </c>
      <c r="G11" s="91">
        <v>-2.9803854400667906</v>
      </c>
      <c r="H11" s="92">
        <v>1138.8680587538508</v>
      </c>
      <c r="I11" s="92">
        <v>1184.3049071794924</v>
      </c>
      <c r="J11" s="91">
        <v>-3.8365836492101235</v>
      </c>
      <c r="M11" s="41"/>
      <c r="N11" s="312"/>
      <c r="O11" s="41"/>
      <c r="P11" s="41"/>
    </row>
    <row r="12" spans="3:16" ht="19.399999999999999" customHeight="1" x14ac:dyDescent="0.25">
      <c r="C12" s="24"/>
      <c r="D12" s="89" t="s">
        <v>27</v>
      </c>
      <c r="E12" s="90">
        <v>51.964279045247999</v>
      </c>
      <c r="F12" s="90">
        <v>50.826481670399993</v>
      </c>
      <c r="G12" s="91">
        <v>2.2385916503652625</v>
      </c>
      <c r="H12" s="90">
        <v>220.08745479060602</v>
      </c>
      <c r="I12" s="90">
        <v>221.94689726222401</v>
      </c>
      <c r="J12" s="91">
        <v>-0.83778709887577518</v>
      </c>
      <c r="M12" s="41"/>
      <c r="N12" s="312"/>
      <c r="O12" s="41"/>
      <c r="P12" s="41"/>
    </row>
    <row r="13" spans="3:16" ht="19.399999999999999" customHeight="1" x14ac:dyDescent="0.25">
      <c r="C13" s="24"/>
      <c r="D13" s="79" t="s">
        <v>28</v>
      </c>
      <c r="E13" s="92">
        <v>336.18111909839303</v>
      </c>
      <c r="F13" s="92">
        <v>343.77429572048771</v>
      </c>
      <c r="G13" s="91">
        <v>-2.2087679959261641</v>
      </c>
      <c r="H13" s="92">
        <v>1358.9555135444571</v>
      </c>
      <c r="I13" s="92">
        <v>1406.2518044417163</v>
      </c>
      <c r="J13" s="91">
        <v>-3.3632874815073377</v>
      </c>
      <c r="M13" s="41"/>
      <c r="N13" s="312"/>
      <c r="O13" s="41"/>
      <c r="P13" s="41"/>
    </row>
    <row r="14" spans="3:16" ht="19.399999999999999" customHeight="1" x14ac:dyDescent="0.25">
      <c r="C14" s="24"/>
      <c r="D14" s="79" t="s">
        <v>40</v>
      </c>
      <c r="E14" s="90"/>
      <c r="F14" s="90"/>
      <c r="G14" s="91"/>
      <c r="H14" s="90"/>
      <c r="I14" s="90"/>
      <c r="J14" s="91"/>
      <c r="L14" s="41"/>
      <c r="M14" s="41"/>
      <c r="N14" s="312"/>
      <c r="O14" s="41"/>
      <c r="P14" s="41"/>
    </row>
    <row r="15" spans="3:16" ht="19.399999999999999" customHeight="1" x14ac:dyDescent="0.25">
      <c r="C15" s="24"/>
      <c r="D15" s="89" t="s">
        <v>41</v>
      </c>
      <c r="E15" s="93">
        <v>0.26064853026657059</v>
      </c>
      <c r="F15" s="93">
        <v>0.26979454530648211</v>
      </c>
      <c r="G15" s="91">
        <v>-0.91460150399115259</v>
      </c>
      <c r="H15" s="93">
        <v>0.26665116618187046</v>
      </c>
      <c r="I15" s="93">
        <v>0.27445513468851057</v>
      </c>
      <c r="J15" s="91" t="s">
        <v>201</v>
      </c>
      <c r="L15" s="64"/>
      <c r="M15" s="64"/>
      <c r="N15" s="64"/>
      <c r="O15" s="64"/>
      <c r="P15" s="41"/>
    </row>
    <row r="16" spans="3:16" ht="19.399999999999999" customHeight="1" x14ac:dyDescent="0.25">
      <c r="C16" s="24"/>
      <c r="D16" s="89" t="s">
        <v>42</v>
      </c>
      <c r="E16" s="93">
        <v>0.73935146973342902</v>
      </c>
      <c r="F16" s="93">
        <v>0.73020545469351805</v>
      </c>
      <c r="G16" s="91">
        <v>0.91460150399109708</v>
      </c>
      <c r="H16" s="93">
        <v>0.73334883381812699</v>
      </c>
      <c r="I16" s="93">
        <v>0.72554486531149076</v>
      </c>
      <c r="J16" s="91">
        <v>0.7</v>
      </c>
      <c r="L16" s="64"/>
      <c r="M16" s="64"/>
      <c r="N16" s="64"/>
      <c r="O16" s="64"/>
      <c r="P16" s="41"/>
    </row>
    <row r="17" spans="3:16" ht="19.399999999999999" customHeight="1" x14ac:dyDescent="0.25">
      <c r="C17" s="24"/>
      <c r="D17" s="89" t="s">
        <v>43</v>
      </c>
      <c r="E17" s="93">
        <v>0.59989707061798392</v>
      </c>
      <c r="F17" s="93">
        <v>0.59808802190040011</v>
      </c>
      <c r="G17" s="91">
        <v>0.18090487175838055</v>
      </c>
      <c r="H17" s="93">
        <v>0.59135884012232598</v>
      </c>
      <c r="I17" s="93">
        <v>0.58424359814546245</v>
      </c>
      <c r="J17" s="91">
        <v>0.71152419768635289</v>
      </c>
      <c r="L17" s="64"/>
      <c r="M17" s="64"/>
      <c r="N17" s="64"/>
      <c r="O17" s="64"/>
      <c r="P17" s="41"/>
    </row>
    <row r="18" spans="3:16" ht="19.399999999999999" customHeight="1" x14ac:dyDescent="0.25">
      <c r="C18" s="24"/>
      <c r="D18" s="89" t="s">
        <v>44</v>
      </c>
      <c r="E18" s="93">
        <v>0.40010292938201603</v>
      </c>
      <c r="F18" s="93">
        <v>0.40191197809959989</v>
      </c>
      <c r="G18" s="91">
        <v>-0.1809048717583861</v>
      </c>
      <c r="H18" s="93">
        <v>0.40864115987767408</v>
      </c>
      <c r="I18" s="93">
        <v>0.41575640185453749</v>
      </c>
      <c r="J18" s="91">
        <v>-0.71152419768634179</v>
      </c>
      <c r="L18" s="64"/>
      <c r="M18" s="64"/>
      <c r="N18" s="64"/>
      <c r="O18" s="64"/>
      <c r="P18" s="41"/>
    </row>
    <row r="19" spans="3:16" ht="19.399999999999999" customHeight="1" x14ac:dyDescent="0.25">
      <c r="C19" s="24"/>
      <c r="D19" s="86" t="s">
        <v>29</v>
      </c>
      <c r="E19" s="90"/>
      <c r="F19" s="90"/>
      <c r="G19" s="91"/>
      <c r="H19" s="90"/>
      <c r="I19" s="90"/>
      <c r="J19" s="91"/>
      <c r="L19" s="65"/>
      <c r="M19" s="65"/>
      <c r="N19" s="65"/>
      <c r="O19" s="65"/>
      <c r="P19" s="41"/>
    </row>
    <row r="20" spans="3:16" ht="19.399999999999999" customHeight="1" x14ac:dyDescent="0.25">
      <c r="C20" s="24"/>
      <c r="D20" s="83" t="s">
        <v>5</v>
      </c>
      <c r="E20" s="94">
        <v>28212.699957710756</v>
      </c>
      <c r="F20" s="94">
        <v>27865.041946364861</v>
      </c>
      <c r="G20" s="91">
        <v>1.247649337887502</v>
      </c>
      <c r="H20" s="94">
        <v>111127.33009090014</v>
      </c>
      <c r="I20" s="94">
        <v>110042.84743097915</v>
      </c>
      <c r="J20" s="91">
        <v>0.98550944949076236</v>
      </c>
      <c r="L20" s="65"/>
      <c r="M20" s="65"/>
      <c r="N20" s="65"/>
      <c r="O20" s="65"/>
      <c r="P20" s="41"/>
    </row>
    <row r="21" spans="3:16" ht="19.399999999999999" customHeight="1" x14ac:dyDescent="0.25">
      <c r="C21" s="24"/>
      <c r="D21" s="89" t="s">
        <v>6</v>
      </c>
      <c r="E21" s="94">
        <v>6732.2894333869535</v>
      </c>
      <c r="F21" s="94">
        <v>6404.7209562900644</v>
      </c>
      <c r="G21" s="91">
        <v>5.1144847579219554</v>
      </c>
      <c r="H21" s="94">
        <v>26035.461010791601</v>
      </c>
      <c r="I21" s="94">
        <v>26473.604665311806</v>
      </c>
      <c r="J21" s="91">
        <v>-1.6550207652466065</v>
      </c>
      <c r="L21" s="65"/>
      <c r="M21" s="65"/>
      <c r="N21" s="65"/>
      <c r="O21" s="65"/>
      <c r="P21" s="41"/>
    </row>
    <row r="22" spans="3:16" ht="19.399999999999999" customHeight="1" thickBot="1" x14ac:dyDescent="0.3">
      <c r="C22" s="24"/>
      <c r="D22" s="84" t="s">
        <v>33</v>
      </c>
      <c r="E22" s="95">
        <v>0.2386262017984197</v>
      </c>
      <c r="F22" s="95">
        <v>0.22984788498140385</v>
      </c>
      <c r="G22" s="96" t="s">
        <v>202</v>
      </c>
      <c r="H22" s="95">
        <v>0.23428495033125574</v>
      </c>
      <c r="I22" s="95">
        <v>0.24057542387674516</v>
      </c>
      <c r="J22" s="96" t="s">
        <v>203</v>
      </c>
      <c r="L22" s="65"/>
      <c r="M22" s="65"/>
      <c r="N22" s="65"/>
      <c r="O22" s="65"/>
      <c r="P22" s="41"/>
    </row>
    <row r="23" spans="3:16" ht="6" customHeight="1" x14ac:dyDescent="0.25">
      <c r="C23" s="24"/>
      <c r="D23" s="89"/>
      <c r="E23" s="93"/>
      <c r="F23" s="93"/>
      <c r="G23" s="303"/>
      <c r="H23" s="93"/>
      <c r="I23" s="93"/>
      <c r="J23" s="303"/>
      <c r="L23" s="65"/>
      <c r="M23" s="65"/>
      <c r="N23" s="65"/>
      <c r="O23" s="65"/>
      <c r="P23" s="41"/>
    </row>
    <row r="24" spans="3:16" ht="14" x14ac:dyDescent="0.25">
      <c r="C24" s="29"/>
      <c r="D24" s="346" t="s">
        <v>186</v>
      </c>
      <c r="E24" s="346"/>
      <c r="F24" s="346"/>
      <c r="G24" s="346"/>
      <c r="H24" s="346"/>
      <c r="I24" s="346"/>
      <c r="J24" s="346"/>
    </row>
    <row r="25" spans="3:16" ht="14" x14ac:dyDescent="0.25">
      <c r="C25" s="29"/>
      <c r="D25" s="346" t="s">
        <v>187</v>
      </c>
      <c r="E25" s="346"/>
      <c r="F25" s="346"/>
      <c r="G25" s="346"/>
      <c r="H25" s="346"/>
      <c r="I25" s="346"/>
      <c r="J25" s="346"/>
      <c r="K25" s="29"/>
      <c r="L25" s="29"/>
    </row>
    <row r="26" spans="3:16" ht="13" x14ac:dyDescent="0.25">
      <c r="C26" s="29"/>
      <c r="D26" s="66"/>
      <c r="E26" s="67"/>
      <c r="F26" s="67"/>
      <c r="G26" s="29"/>
      <c r="H26" s="67"/>
      <c r="I26" s="313"/>
      <c r="J26" s="29"/>
      <c r="K26" s="29"/>
      <c r="L26" s="29"/>
    </row>
    <row r="27" spans="3:16" ht="13" x14ac:dyDescent="0.25">
      <c r="C27" s="29"/>
      <c r="D27" s="30"/>
      <c r="E27" s="39"/>
      <c r="F27" s="39"/>
      <c r="G27" s="33"/>
      <c r="H27" s="29"/>
      <c r="I27" s="29"/>
      <c r="J27" s="29"/>
      <c r="K27" s="29"/>
      <c r="L27" s="29"/>
    </row>
    <row r="28" spans="3:16" x14ac:dyDescent="0.25">
      <c r="E28" s="32"/>
      <c r="F28" s="32"/>
      <c r="G28" s="34"/>
      <c r="H28" s="32"/>
      <c r="I28" s="32"/>
      <c r="J28" s="34"/>
      <c r="P28" s="35"/>
    </row>
  </sheetData>
  <mergeCells count="3">
    <mergeCell ref="L2:O2"/>
    <mergeCell ref="D24:J24"/>
    <mergeCell ref="D25:J25"/>
  </mergeCells>
  <pageMargins left="0.7" right="0.7" top="0.75" bottom="0.75" header="0.3" footer="0.3"/>
  <pageSetup orientation="portrait" r:id="rId1"/>
  <ignoredErrors>
    <ignoredError sqref="J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V38"/>
  <sheetViews>
    <sheetView showGridLines="0" topLeftCell="A4" zoomScale="128" zoomScaleNormal="100" zoomScalePageLayoutView="140" workbookViewId="0">
      <selection activeCell="D4" sqref="D4"/>
    </sheetView>
  </sheetViews>
  <sheetFormatPr defaultColWidth="11.453125" defaultRowHeight="14" outlineLevelCol="1" x14ac:dyDescent="0.3"/>
  <cols>
    <col min="1" max="2" width="3.7265625" style="44" customWidth="1"/>
    <col min="3" max="3" width="2.81640625" style="44" customWidth="1"/>
    <col min="4" max="4" width="9" style="44" customWidth="1"/>
    <col min="5" max="5" width="20.81640625" style="44" customWidth="1"/>
    <col min="6" max="8" width="12.54296875" style="44" customWidth="1"/>
    <col min="9" max="10" width="14.1796875" style="44" customWidth="1" outlineLevel="1"/>
    <col min="11" max="11" width="12.54296875" style="44" customWidth="1" outlineLevel="1"/>
    <col min="12" max="12" width="14.81640625" style="44" customWidth="1"/>
    <col min="13" max="16384" width="11.453125" style="44"/>
  </cols>
  <sheetData>
    <row r="1" spans="3:12" ht="25.5" customHeight="1" x14ac:dyDescent="0.3">
      <c r="C1" s="70" t="s">
        <v>45</v>
      </c>
      <c r="D1" s="70"/>
      <c r="E1" s="70"/>
      <c r="F1" s="70"/>
      <c r="G1" s="70"/>
      <c r="H1" s="70"/>
      <c r="I1" s="70"/>
      <c r="J1" s="70"/>
      <c r="K1" s="70"/>
      <c r="L1" s="43"/>
    </row>
    <row r="2" spans="3:12" ht="3" customHeight="1" x14ac:dyDescent="0.3">
      <c r="C2" s="25"/>
      <c r="G2" s="76"/>
      <c r="H2" s="76"/>
      <c r="I2" s="76"/>
      <c r="J2" s="76"/>
      <c r="K2" s="248"/>
    </row>
    <row r="3" spans="3:12" ht="19.399999999999999" customHeight="1" thickBot="1" x14ac:dyDescent="0.35">
      <c r="C3" s="40"/>
      <c r="D3" s="77"/>
      <c r="E3" s="77"/>
      <c r="F3" s="300" t="s">
        <v>182</v>
      </c>
      <c r="G3" s="300" t="s">
        <v>1</v>
      </c>
      <c r="H3" s="301" t="s">
        <v>2</v>
      </c>
      <c r="I3" s="277" t="s">
        <v>183</v>
      </c>
      <c r="J3" s="277" t="s">
        <v>3</v>
      </c>
      <c r="K3" s="301" t="s">
        <v>2</v>
      </c>
    </row>
    <row r="4" spans="3:12" ht="19.399999999999999" customHeight="1" x14ac:dyDescent="0.3">
      <c r="C4" s="69"/>
      <c r="D4" s="114" t="s">
        <v>20</v>
      </c>
      <c r="E4" s="80"/>
      <c r="F4" s="75"/>
      <c r="G4" s="75"/>
      <c r="H4" s="81"/>
      <c r="I4" s="75"/>
      <c r="J4" s="75"/>
      <c r="K4" s="81"/>
    </row>
    <row r="5" spans="3:12" ht="19.399999999999999" customHeight="1" x14ac:dyDescent="0.3">
      <c r="C5" s="69"/>
      <c r="D5" s="341" t="s">
        <v>21</v>
      </c>
      <c r="E5" s="341"/>
      <c r="F5" s="71">
        <v>54.170580785000006</v>
      </c>
      <c r="G5" s="71">
        <v>54.130213111000003</v>
      </c>
      <c r="H5" s="315">
        <v>7.4575124833198281E-2</v>
      </c>
      <c r="I5" s="71">
        <v>199.31849219100008</v>
      </c>
      <c r="J5" s="71">
        <v>206.04321944500003</v>
      </c>
      <c r="K5" s="315">
        <v>-3.2637459617034459</v>
      </c>
    </row>
    <row r="6" spans="3:12" ht="19.399999999999999" customHeight="1" x14ac:dyDescent="0.3">
      <c r="C6" s="69"/>
      <c r="D6" s="341" t="s">
        <v>22</v>
      </c>
      <c r="E6" s="341"/>
      <c r="F6" s="71">
        <v>31.164469414999999</v>
      </c>
      <c r="G6" s="71">
        <v>31.017101424999993</v>
      </c>
      <c r="H6" s="315">
        <v>0.47511850956267754</v>
      </c>
      <c r="I6" s="71">
        <v>117.890265067</v>
      </c>
      <c r="J6" s="71">
        <v>117.62473040700002</v>
      </c>
      <c r="K6" s="315">
        <v>0.22574730592894721</v>
      </c>
    </row>
    <row r="7" spans="3:12" ht="19.399999999999999" customHeight="1" x14ac:dyDescent="0.3">
      <c r="C7" s="69"/>
      <c r="D7" s="79" t="s">
        <v>23</v>
      </c>
      <c r="E7" s="82"/>
      <c r="F7" s="74">
        <v>85.335050200000012</v>
      </c>
      <c r="G7" s="74">
        <v>85.147314535999996</v>
      </c>
      <c r="H7" s="315">
        <v>0.22048336465225749</v>
      </c>
      <c r="I7" s="74">
        <v>317.20875725800011</v>
      </c>
      <c r="J7" s="74">
        <v>323.66794985200005</v>
      </c>
      <c r="K7" s="315">
        <v>-1.99562316780314</v>
      </c>
    </row>
    <row r="8" spans="3:12" ht="19.399999999999999" customHeight="1" x14ac:dyDescent="0.3">
      <c r="C8" s="69"/>
      <c r="D8" s="341" t="s">
        <v>36</v>
      </c>
      <c r="E8" s="341"/>
      <c r="F8" s="71">
        <v>12.527422182000002</v>
      </c>
      <c r="G8" s="71">
        <v>10.808019631999999</v>
      </c>
      <c r="H8" s="315">
        <v>15.908580929195004</v>
      </c>
      <c r="I8" s="71">
        <v>51.023363822999954</v>
      </c>
      <c r="J8" s="71">
        <v>51.30239044999999</v>
      </c>
      <c r="K8" s="315">
        <v>-0.54388620988720104</v>
      </c>
    </row>
    <row r="9" spans="3:12" ht="19.399999999999999" customHeight="1" x14ac:dyDescent="0.3">
      <c r="C9" s="69"/>
      <c r="D9" s="341" t="s">
        <v>38</v>
      </c>
      <c r="E9" s="341"/>
      <c r="F9" s="71">
        <v>17.965640886999996</v>
      </c>
      <c r="G9" s="71">
        <v>17.325122720999996</v>
      </c>
      <c r="H9" s="315">
        <v>3.6970483633204987</v>
      </c>
      <c r="I9" s="71">
        <v>75.596932069000061</v>
      </c>
      <c r="J9" s="71">
        <v>74.25272426899997</v>
      </c>
      <c r="K9" s="315">
        <v>1.8103144540937643</v>
      </c>
    </row>
    <row r="10" spans="3:12" ht="19.399999999999999" customHeight="1" x14ac:dyDescent="0.3">
      <c r="C10" s="69"/>
      <c r="D10" s="79" t="s">
        <v>28</v>
      </c>
      <c r="E10" s="80"/>
      <c r="F10" s="74">
        <v>115.82811326900001</v>
      </c>
      <c r="G10" s="74">
        <v>113.28045688899999</v>
      </c>
      <c r="H10" s="315">
        <v>2.2489813776937595</v>
      </c>
      <c r="I10" s="74">
        <v>443.82905315000011</v>
      </c>
      <c r="J10" s="74">
        <v>449.22306457100001</v>
      </c>
      <c r="K10" s="315">
        <v>-1.2007423140998119</v>
      </c>
    </row>
    <row r="11" spans="3:12" ht="19.399999999999999" customHeight="1" x14ac:dyDescent="0.3">
      <c r="C11" s="69"/>
      <c r="D11" s="83" t="s">
        <v>40</v>
      </c>
      <c r="E11" s="80"/>
      <c r="F11" s="71"/>
      <c r="G11" s="71"/>
      <c r="H11" s="318"/>
      <c r="I11" s="71"/>
      <c r="J11" s="71"/>
      <c r="K11" s="315"/>
    </row>
    <row r="12" spans="3:12" ht="19.399999999999999" customHeight="1" x14ac:dyDescent="0.3">
      <c r="C12" s="69"/>
      <c r="D12" s="341" t="s">
        <v>43</v>
      </c>
      <c r="E12" s="341"/>
      <c r="F12" s="314">
        <v>0.68486418986875441</v>
      </c>
      <c r="G12" s="314">
        <v>0.67743402746155201</v>
      </c>
      <c r="H12" s="319">
        <v>0.8</v>
      </c>
      <c r="I12" s="314">
        <v>0.66158214010105076</v>
      </c>
      <c r="J12" s="314">
        <v>0.66148955037021318</v>
      </c>
      <c r="K12" s="317">
        <v>0.1</v>
      </c>
    </row>
    <row r="13" spans="3:12" ht="19.399999999999999" customHeight="1" x14ac:dyDescent="0.3">
      <c r="C13" s="69"/>
      <c r="D13" s="341" t="s">
        <v>44</v>
      </c>
      <c r="E13" s="341"/>
      <c r="F13" s="314">
        <v>0.31513581013124559</v>
      </c>
      <c r="G13" s="314">
        <v>0.32256597253844788</v>
      </c>
      <c r="H13" s="319" t="s">
        <v>204</v>
      </c>
      <c r="I13" s="314">
        <v>0.33841785989894935</v>
      </c>
      <c r="J13" s="314">
        <v>0.33851044962978677</v>
      </c>
      <c r="K13" s="316" t="s">
        <v>205</v>
      </c>
    </row>
    <row r="14" spans="3:12" ht="19.399999999999999" customHeight="1" x14ac:dyDescent="0.3">
      <c r="C14" s="69"/>
      <c r="D14" s="114" t="s">
        <v>29</v>
      </c>
      <c r="E14" s="80"/>
      <c r="F14" s="71"/>
      <c r="G14" s="71"/>
      <c r="H14" s="318"/>
      <c r="I14" s="71"/>
      <c r="J14" s="71"/>
      <c r="K14" s="315"/>
    </row>
    <row r="15" spans="3:12" ht="19.399999999999999" customHeight="1" x14ac:dyDescent="0.3">
      <c r="C15" s="69"/>
      <c r="D15" s="83" t="s">
        <v>46</v>
      </c>
      <c r="E15" s="80"/>
      <c r="F15" s="94">
        <v>23842.510106425354</v>
      </c>
      <c r="G15" s="94">
        <v>23850.088347832781</v>
      </c>
      <c r="H15" s="324">
        <v>-3.1774479393553712E-2</v>
      </c>
      <c r="I15" s="94">
        <v>92982.379782351345</v>
      </c>
      <c r="J15" s="94">
        <v>84452.499397259031</v>
      </c>
      <c r="K15" s="324">
        <v>10.10021070539111</v>
      </c>
      <c r="L15" s="46"/>
    </row>
    <row r="16" spans="3:12" s="43" customFormat="1" ht="19.399999999999999" customHeight="1" x14ac:dyDescent="0.35">
      <c r="C16" s="323"/>
      <c r="D16" s="341" t="s">
        <v>6</v>
      </c>
      <c r="E16" s="341"/>
      <c r="F16" s="94">
        <v>4038.656532752816</v>
      </c>
      <c r="G16" s="94">
        <v>4511.8504385396827</v>
      </c>
      <c r="H16" s="324">
        <v>-10.487801229954375</v>
      </c>
      <c r="I16" s="94">
        <v>15573.326251730277</v>
      </c>
      <c r="J16" s="94">
        <v>14173.712268227428</v>
      </c>
      <c r="K16" s="324">
        <v>9.8747170608246559</v>
      </c>
      <c r="L16" s="325"/>
    </row>
    <row r="17" spans="3:22" ht="19.399999999999999" customHeight="1" thickBot="1" x14ac:dyDescent="0.35">
      <c r="C17" s="69"/>
      <c r="D17" s="84" t="s">
        <v>33</v>
      </c>
      <c r="E17" s="84"/>
      <c r="F17" s="326">
        <v>0.1693888988502277</v>
      </c>
      <c r="G17" s="326">
        <v>0.18917541825163373</v>
      </c>
      <c r="H17" s="327" t="s">
        <v>206</v>
      </c>
      <c r="I17" s="326">
        <v>0.16748685383385073</v>
      </c>
      <c r="J17" s="326">
        <v>0.16783058369362419</v>
      </c>
      <c r="K17" s="327" t="s">
        <v>207</v>
      </c>
      <c r="L17" s="46"/>
    </row>
    <row r="18" spans="3:22" ht="6" customHeight="1" x14ac:dyDescent="0.3">
      <c r="C18" s="25"/>
      <c r="D18" s="47"/>
      <c r="E18" s="47"/>
      <c r="F18" s="48"/>
      <c r="G18" s="48"/>
      <c r="H18" s="24"/>
      <c r="I18" s="48"/>
      <c r="J18" s="48"/>
      <c r="K18" s="24"/>
    </row>
    <row r="19" spans="3:22" x14ac:dyDescent="0.3">
      <c r="C19" s="29"/>
      <c r="D19" s="348" t="s">
        <v>188</v>
      </c>
      <c r="E19" s="348"/>
      <c r="F19" s="348"/>
      <c r="G19" s="348"/>
      <c r="H19" s="348"/>
      <c r="I19" s="348"/>
      <c r="J19" s="348"/>
      <c r="K19" s="348"/>
      <c r="L19" s="49"/>
    </row>
    <row r="20" spans="3:22" x14ac:dyDescent="0.3">
      <c r="C20" s="29"/>
      <c r="D20" s="349" t="s">
        <v>47</v>
      </c>
      <c r="E20" s="349"/>
      <c r="F20" s="349"/>
      <c r="G20" s="349"/>
      <c r="H20" s="349"/>
      <c r="I20" s="349"/>
      <c r="J20" s="349"/>
      <c r="K20" s="349"/>
      <c r="L20" s="50"/>
    </row>
    <row r="21" spans="3:22" x14ac:dyDescent="0.3">
      <c r="C21" s="29"/>
      <c r="D21" s="348" t="s">
        <v>34</v>
      </c>
      <c r="E21" s="348"/>
      <c r="F21" s="348"/>
      <c r="G21" s="348"/>
      <c r="H21" s="348"/>
      <c r="I21" s="348"/>
      <c r="J21" s="348"/>
      <c r="K21" s="348"/>
      <c r="L21" s="51"/>
      <c r="M21" s="29"/>
      <c r="N21" s="347"/>
      <c r="O21" s="347"/>
      <c r="P21" s="347"/>
      <c r="Q21" s="347"/>
      <c r="R21" s="347"/>
      <c r="S21" s="347"/>
      <c r="T21" s="347"/>
      <c r="U21" s="347"/>
      <c r="V21" s="347"/>
    </row>
    <row r="22" spans="3:22" x14ac:dyDescent="0.3">
      <c r="F22" s="49"/>
      <c r="G22" s="49"/>
      <c r="H22" s="49"/>
      <c r="I22" s="49"/>
      <c r="J22" s="52"/>
      <c r="L22" s="49"/>
    </row>
    <row r="23" spans="3:22" x14ac:dyDescent="0.3">
      <c r="D23" s="53"/>
      <c r="F23" s="54"/>
      <c r="G23" s="54"/>
      <c r="H23" s="55"/>
      <c r="I23" s="54"/>
      <c r="J23" s="54"/>
      <c r="K23" s="55"/>
    </row>
    <row r="25" spans="3:22" x14ac:dyDescent="0.3">
      <c r="F25" s="56"/>
      <c r="G25" s="56"/>
      <c r="H25" s="49"/>
      <c r="I25" s="56"/>
      <c r="J25" s="56"/>
    </row>
    <row r="26" spans="3:22" x14ac:dyDescent="0.3">
      <c r="F26" s="56"/>
      <c r="G26" s="56"/>
      <c r="H26" s="49"/>
      <c r="I26" s="56"/>
      <c r="J26" s="56"/>
    </row>
    <row r="27" spans="3:22" x14ac:dyDescent="0.3">
      <c r="F27" s="56"/>
      <c r="G27" s="56"/>
      <c r="H27" s="49"/>
      <c r="I27" s="57"/>
      <c r="J27" s="57"/>
    </row>
    <row r="28" spans="3:22" x14ac:dyDescent="0.3">
      <c r="F28" s="49"/>
      <c r="G28" s="49"/>
    </row>
    <row r="29" spans="3:22" x14ac:dyDescent="0.3">
      <c r="F29" s="49"/>
      <c r="G29" s="49"/>
      <c r="H29" s="55"/>
      <c r="I29" s="49"/>
      <c r="J29" s="49"/>
      <c r="K29" s="55"/>
    </row>
    <row r="30" spans="3:22" x14ac:dyDescent="0.3">
      <c r="F30" s="58"/>
      <c r="G30" s="58"/>
    </row>
    <row r="31" spans="3:22" x14ac:dyDescent="0.3">
      <c r="F31" s="58"/>
      <c r="G31" s="58"/>
    </row>
    <row r="32" spans="3:22" x14ac:dyDescent="0.3">
      <c r="F32" s="58"/>
      <c r="G32" s="58"/>
    </row>
    <row r="33" spans="6:7" x14ac:dyDescent="0.3">
      <c r="G33" s="59"/>
    </row>
    <row r="34" spans="6:7" x14ac:dyDescent="0.3">
      <c r="F34" s="57"/>
      <c r="G34" s="57"/>
    </row>
    <row r="35" spans="6:7" x14ac:dyDescent="0.3">
      <c r="F35" s="58"/>
      <c r="G35" s="58"/>
    </row>
    <row r="36" spans="6:7" x14ac:dyDescent="0.3">
      <c r="F36" s="49"/>
      <c r="G36" s="49"/>
    </row>
    <row r="37" spans="6:7" x14ac:dyDescent="0.3">
      <c r="F37" s="57"/>
      <c r="G37" s="57"/>
    </row>
    <row r="38" spans="6:7" x14ac:dyDescent="0.3">
      <c r="F38" s="49"/>
      <c r="G38" s="49"/>
    </row>
  </sheetData>
  <mergeCells count="11">
    <mergeCell ref="D5:E5"/>
    <mergeCell ref="D12:E12"/>
    <mergeCell ref="D19:K19"/>
    <mergeCell ref="D20:K20"/>
    <mergeCell ref="D6:E6"/>
    <mergeCell ref="D8:E8"/>
    <mergeCell ref="N21:V21"/>
    <mergeCell ref="D21:K21"/>
    <mergeCell ref="D13:E13"/>
    <mergeCell ref="D16:E16"/>
    <mergeCell ref="D9:E9"/>
  </mergeCells>
  <pageMargins left="0.7" right="0.7" top="0.75" bottom="0.75" header="0.3" footer="0.3"/>
  <pageSetup orientation="portrait" r:id="rId1"/>
  <ignoredErrors>
    <ignoredError sqref="K13 H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2"/>
  <sheetViews>
    <sheetView showGridLines="0" zoomScale="105" zoomScaleNormal="100" workbookViewId="0">
      <selection activeCell="L8" sqref="L8"/>
    </sheetView>
  </sheetViews>
  <sheetFormatPr defaultColWidth="11.453125" defaultRowHeight="14" outlineLevelCol="1" x14ac:dyDescent="0.3"/>
  <cols>
    <col min="1" max="1" width="11.453125" style="44"/>
    <col min="2" max="2" width="1.26953125" style="44" customWidth="1"/>
    <col min="3" max="3" width="7" style="44" customWidth="1"/>
    <col min="4" max="4" width="23.7265625" style="44" customWidth="1"/>
    <col min="5" max="6" width="14.81640625" style="44" customWidth="1"/>
    <col min="7" max="7" width="14.26953125" style="44" customWidth="1"/>
    <col min="8" max="8" width="13.453125" style="44" customWidth="1" outlineLevel="1"/>
    <col min="9" max="9" width="13.26953125" style="44" customWidth="1" outlineLevel="1"/>
    <col min="10" max="10" width="12.54296875" style="44" customWidth="1" outlineLevel="1"/>
    <col min="11" max="11" width="1.26953125" style="44" customWidth="1"/>
    <col min="12" max="16384" width="11.453125" style="44"/>
  </cols>
  <sheetData>
    <row r="1" spans="1:21" x14ac:dyDescent="0.3">
      <c r="A1" s="44" t="s">
        <v>48</v>
      </c>
    </row>
    <row r="2" spans="1:21" x14ac:dyDescent="0.3">
      <c r="B2" s="50"/>
      <c r="C2" s="246"/>
      <c r="E2" s="233"/>
      <c r="F2" s="233"/>
      <c r="H2" s="233"/>
      <c r="I2" s="233"/>
    </row>
    <row r="3" spans="1:21" ht="24.75" customHeight="1" x14ac:dyDescent="0.3">
      <c r="B3" s="245" t="s">
        <v>49</v>
      </c>
      <c r="C3" s="114"/>
      <c r="D3" s="247"/>
      <c r="E3" s="247"/>
      <c r="F3" s="247"/>
      <c r="G3" s="247"/>
      <c r="H3" s="247"/>
      <c r="I3" s="247"/>
      <c r="J3" s="247"/>
      <c r="K3" s="248"/>
      <c r="M3" s="351"/>
      <c r="N3" s="351"/>
      <c r="O3" s="351"/>
      <c r="P3" s="351"/>
      <c r="R3" s="351"/>
      <c r="S3" s="351"/>
      <c r="T3" s="351"/>
      <c r="U3" s="351"/>
    </row>
    <row r="4" spans="1:21" ht="3.65" customHeight="1" x14ac:dyDescent="0.3">
      <c r="E4" s="249"/>
      <c r="F4" s="249"/>
      <c r="G4" s="249"/>
      <c r="H4" s="249"/>
      <c r="I4" s="249"/>
      <c r="J4" s="249"/>
      <c r="K4" s="249"/>
    </row>
    <row r="5" spans="1:21" ht="19.399999999999999" customHeight="1" thickBot="1" x14ac:dyDescent="0.35">
      <c r="E5" s="300" t="s">
        <v>182</v>
      </c>
      <c r="F5" s="300" t="s">
        <v>1</v>
      </c>
      <c r="G5" s="301" t="s">
        <v>2</v>
      </c>
      <c r="H5" s="277" t="s">
        <v>183</v>
      </c>
      <c r="I5" s="277" t="s">
        <v>3</v>
      </c>
      <c r="J5" s="301" t="s">
        <v>2</v>
      </c>
      <c r="K5" s="76"/>
      <c r="M5" s="118"/>
      <c r="N5" s="118"/>
      <c r="O5" s="118"/>
      <c r="P5" s="118"/>
      <c r="R5" s="118"/>
      <c r="S5" s="118"/>
      <c r="T5" s="118"/>
      <c r="U5" s="118"/>
    </row>
    <row r="6" spans="1:21" ht="19.399999999999999" customHeight="1" x14ac:dyDescent="0.3">
      <c r="B6" s="165"/>
      <c r="C6" s="114" t="s">
        <v>20</v>
      </c>
      <c r="D6" s="80"/>
      <c r="E6" s="250"/>
      <c r="F6" s="250"/>
      <c r="G6" s="251"/>
      <c r="H6" s="250"/>
      <c r="I6" s="250"/>
      <c r="J6" s="251"/>
      <c r="K6" s="250"/>
      <c r="N6" s="119"/>
      <c r="O6" s="119"/>
      <c r="P6" s="119"/>
      <c r="Q6" s="119"/>
    </row>
    <row r="7" spans="1:21" ht="19.399999999999999" customHeight="1" x14ac:dyDescent="0.3">
      <c r="B7" s="165"/>
      <c r="C7" s="341" t="s">
        <v>21</v>
      </c>
      <c r="D7" s="341"/>
      <c r="E7" s="90">
        <v>75.768996166433993</v>
      </c>
      <c r="F7" s="90">
        <v>76.653898871468002</v>
      </c>
      <c r="G7" s="91">
        <v>-1.1544131714915085</v>
      </c>
      <c r="H7" s="90">
        <v>269.30861951194788</v>
      </c>
      <c r="I7" s="90">
        <v>269.41146956073601</v>
      </c>
      <c r="J7" s="91">
        <v>-3.8175824123531932E-2</v>
      </c>
      <c r="K7" s="252"/>
      <c r="M7" s="101"/>
      <c r="N7" s="101"/>
      <c r="O7" s="101"/>
      <c r="P7" s="101"/>
      <c r="Q7" s="101"/>
      <c r="R7" s="101"/>
      <c r="S7" s="101"/>
      <c r="T7" s="101"/>
      <c r="U7" s="101"/>
    </row>
    <row r="8" spans="1:21" ht="19.399999999999999" customHeight="1" x14ac:dyDescent="0.3">
      <c r="B8" s="165"/>
      <c r="C8" s="341" t="s">
        <v>22</v>
      </c>
      <c r="D8" s="341"/>
      <c r="E8" s="90">
        <v>52.987238720577999</v>
      </c>
      <c r="F8" s="90">
        <v>53.222049057757999</v>
      </c>
      <c r="G8" s="91">
        <v>-0.44118996043384096</v>
      </c>
      <c r="H8" s="90">
        <v>186.15725894244105</v>
      </c>
      <c r="I8" s="90">
        <v>187.58873124930699</v>
      </c>
      <c r="J8" s="91">
        <v>-0.76309077700594807</v>
      </c>
      <c r="K8" s="252"/>
      <c r="M8" s="101"/>
      <c r="N8" s="101"/>
      <c r="O8" s="101"/>
      <c r="P8" s="101"/>
      <c r="Q8" s="101"/>
      <c r="R8" s="101"/>
      <c r="S8" s="101"/>
      <c r="T8" s="101"/>
      <c r="U8" s="101"/>
    </row>
    <row r="9" spans="1:21" ht="19.399999999999999" customHeight="1" x14ac:dyDescent="0.3">
      <c r="B9" s="165"/>
      <c r="C9" s="79" t="s">
        <v>23</v>
      </c>
      <c r="D9" s="82"/>
      <c r="E9" s="92">
        <v>128.756234887012</v>
      </c>
      <c r="F9" s="92">
        <v>129.87594792922602</v>
      </c>
      <c r="G9" s="91">
        <v>-0.86214041942869191</v>
      </c>
      <c r="H9" s="92">
        <v>455.46587845438893</v>
      </c>
      <c r="I9" s="92">
        <v>457.000200810043</v>
      </c>
      <c r="J9" s="91">
        <v>-0.33573778587722147</v>
      </c>
      <c r="K9" s="252"/>
      <c r="M9" s="101"/>
      <c r="N9" s="101"/>
      <c r="O9" s="101"/>
      <c r="P9" s="101"/>
      <c r="Q9" s="101"/>
      <c r="R9" s="101"/>
      <c r="S9" s="101"/>
      <c r="T9" s="101"/>
      <c r="U9" s="101"/>
    </row>
    <row r="10" spans="1:21" ht="19.399999999999999" customHeight="1" x14ac:dyDescent="0.3">
      <c r="B10" s="165"/>
      <c r="C10" s="341" t="s">
        <v>36</v>
      </c>
      <c r="D10" s="341"/>
      <c r="E10" s="90">
        <v>26.740747271089003</v>
      </c>
      <c r="F10" s="90">
        <v>25.528932186717</v>
      </c>
      <c r="G10" s="91">
        <v>4.7468302845918631</v>
      </c>
      <c r="H10" s="90">
        <v>94.354765527114054</v>
      </c>
      <c r="I10" s="90">
        <v>91.183274489930042</v>
      </c>
      <c r="J10" s="91">
        <v>3.4781499731447507</v>
      </c>
      <c r="K10" s="252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 ht="19.399999999999999" customHeight="1" x14ac:dyDescent="0.3">
      <c r="B11" s="165"/>
      <c r="C11" s="341" t="s">
        <v>38</v>
      </c>
      <c r="D11" s="341"/>
      <c r="E11" s="90">
        <v>15.249457976128001</v>
      </c>
      <c r="F11" s="90">
        <v>15.233587540564001</v>
      </c>
      <c r="G11" s="91">
        <v>0.10418055183483155</v>
      </c>
      <c r="H11" s="90">
        <v>54.936914658044003</v>
      </c>
      <c r="I11" s="90">
        <v>54.755581101634021</v>
      </c>
      <c r="J11" s="91">
        <v>0.33116908406725099</v>
      </c>
      <c r="K11" s="252"/>
      <c r="M11" s="101"/>
      <c r="N11" s="101"/>
      <c r="O11" s="101"/>
      <c r="P11" s="101"/>
      <c r="Q11" s="101"/>
      <c r="R11" s="101"/>
      <c r="S11" s="101"/>
      <c r="T11" s="101"/>
      <c r="U11" s="101"/>
    </row>
    <row r="12" spans="1:21" ht="19.399999999999999" customHeight="1" x14ac:dyDescent="0.3">
      <c r="B12" s="165"/>
      <c r="C12" s="79" t="s">
        <v>39</v>
      </c>
      <c r="D12" s="80"/>
      <c r="E12" s="92">
        <v>170.746440134229</v>
      </c>
      <c r="F12" s="92">
        <v>170.638467656507</v>
      </c>
      <c r="G12" s="91">
        <v>6.3275578598931403E-2</v>
      </c>
      <c r="H12" s="92">
        <v>604.75755863954691</v>
      </c>
      <c r="I12" s="92">
        <v>602.93905640160699</v>
      </c>
      <c r="J12" s="91">
        <v>0.30160630973101732</v>
      </c>
      <c r="K12" s="253"/>
      <c r="M12" s="101"/>
      <c r="N12" s="101"/>
      <c r="O12" s="101"/>
      <c r="P12" s="101"/>
      <c r="Q12" s="101"/>
      <c r="R12" s="101"/>
      <c r="S12" s="101"/>
      <c r="T12" s="101"/>
      <c r="U12" s="101"/>
    </row>
    <row r="13" spans="1:21" ht="19.399999999999999" customHeight="1" x14ac:dyDescent="0.3">
      <c r="B13" s="165"/>
      <c r="C13" s="83" t="s">
        <v>27</v>
      </c>
      <c r="D13" s="80"/>
      <c r="E13" s="90">
        <v>1.8282876304000002</v>
      </c>
      <c r="F13" s="90">
        <v>1.8796724015999999</v>
      </c>
      <c r="G13" s="91">
        <v>-2.733708871623608</v>
      </c>
      <c r="H13" s="90">
        <v>7.0872695767999989</v>
      </c>
      <c r="I13" s="90">
        <v>7.5963972728</v>
      </c>
      <c r="J13" s="91">
        <v>-6.7022257751448322</v>
      </c>
      <c r="K13" s="253"/>
      <c r="M13" s="101"/>
      <c r="N13" s="101"/>
      <c r="O13" s="101"/>
      <c r="P13" s="101"/>
      <c r="Q13" s="101"/>
      <c r="R13" s="101"/>
      <c r="S13" s="101"/>
      <c r="T13" s="101"/>
      <c r="U13" s="101"/>
    </row>
    <row r="14" spans="1:21" ht="19.399999999999999" customHeight="1" x14ac:dyDescent="0.3">
      <c r="B14" s="165"/>
      <c r="C14" s="352" t="s">
        <v>28</v>
      </c>
      <c r="D14" s="352"/>
      <c r="E14" s="92">
        <v>172.57472776462902</v>
      </c>
      <c r="F14" s="92">
        <v>172.51814005810701</v>
      </c>
      <c r="G14" s="91">
        <v>3.2801018201888965E-2</v>
      </c>
      <c r="H14" s="92">
        <v>611.84482821634697</v>
      </c>
      <c r="I14" s="92">
        <v>610.53545367440699</v>
      </c>
      <c r="J14" s="91">
        <v>0.21446330987981987</v>
      </c>
      <c r="K14" s="253"/>
      <c r="M14" s="101"/>
      <c r="N14" s="101"/>
      <c r="O14" s="101"/>
      <c r="P14" s="101"/>
      <c r="Q14" s="101"/>
      <c r="R14" s="101"/>
      <c r="S14" s="101"/>
      <c r="T14" s="101"/>
      <c r="U14" s="101"/>
    </row>
    <row r="15" spans="1:21" ht="19.399999999999999" customHeight="1" x14ac:dyDescent="0.3">
      <c r="B15" s="165"/>
      <c r="C15" s="341" t="s">
        <v>40</v>
      </c>
      <c r="D15" s="341"/>
      <c r="E15" s="90"/>
      <c r="F15" s="90"/>
      <c r="G15" s="91"/>
      <c r="H15" s="90"/>
      <c r="I15" s="90"/>
      <c r="J15" s="91"/>
      <c r="K15" s="250"/>
      <c r="M15" s="101"/>
      <c r="N15" s="101"/>
      <c r="O15" s="101"/>
      <c r="P15" s="101"/>
      <c r="Q15" s="101"/>
      <c r="R15" s="101"/>
      <c r="S15" s="101"/>
      <c r="T15" s="101"/>
      <c r="U15" s="101"/>
    </row>
    <row r="16" spans="1:21" ht="19.399999999999999" customHeight="1" x14ac:dyDescent="0.3">
      <c r="B16" s="165"/>
      <c r="C16" s="115" t="s">
        <v>41</v>
      </c>
      <c r="D16" s="80"/>
      <c r="E16" s="93">
        <v>0.28071232358553877</v>
      </c>
      <c r="F16" s="93">
        <v>0.287341997971231</v>
      </c>
      <c r="G16" s="91" t="s">
        <v>208</v>
      </c>
      <c r="H16" s="93">
        <v>0.2950840207856219</v>
      </c>
      <c r="I16" s="93">
        <v>0.30425273403763847</v>
      </c>
      <c r="J16" s="91">
        <v>-0.91687132520165693</v>
      </c>
      <c r="K16" s="252"/>
      <c r="M16" s="101"/>
      <c r="N16" s="101"/>
      <c r="O16" s="101"/>
      <c r="P16" s="101"/>
      <c r="Q16" s="101"/>
      <c r="R16" s="101"/>
      <c r="S16" s="101"/>
      <c r="T16" s="101"/>
      <c r="U16" s="101"/>
    </row>
    <row r="17" spans="2:21" ht="19.399999999999999" customHeight="1" x14ac:dyDescent="0.3">
      <c r="B17" s="165"/>
      <c r="C17" s="83" t="s">
        <v>42</v>
      </c>
      <c r="D17" s="80"/>
      <c r="E17" s="93">
        <v>0.71928767641446123</v>
      </c>
      <c r="F17" s="93">
        <v>0.71265800202876906</v>
      </c>
      <c r="G17" s="91">
        <v>0.6</v>
      </c>
      <c r="H17" s="93">
        <v>0.7049159792143781</v>
      </c>
      <c r="I17" s="93">
        <v>0.69574726596236158</v>
      </c>
      <c r="J17" s="91">
        <v>0.91687132520165138</v>
      </c>
      <c r="K17" s="252"/>
      <c r="M17" s="101"/>
      <c r="N17" s="101"/>
      <c r="O17" s="101"/>
      <c r="P17" s="101"/>
      <c r="Q17" s="119"/>
      <c r="R17" s="101"/>
      <c r="S17" s="101"/>
      <c r="T17" s="101"/>
      <c r="U17" s="101"/>
    </row>
    <row r="18" spans="2:21" ht="19.399999999999999" customHeight="1" x14ac:dyDescent="0.3">
      <c r="B18" s="165"/>
      <c r="C18" s="83" t="s">
        <v>43</v>
      </c>
      <c r="D18" s="80"/>
      <c r="E18" s="93">
        <v>0.67529506800334527</v>
      </c>
      <c r="F18" s="93">
        <v>0.68207612983315913</v>
      </c>
      <c r="G18" s="91" t="s">
        <v>201</v>
      </c>
      <c r="H18" s="93">
        <v>0.66346989472471118</v>
      </c>
      <c r="I18" s="93">
        <v>0.66638988472391858</v>
      </c>
      <c r="J18" s="91">
        <v>-0.29199899992073952</v>
      </c>
      <c r="K18" s="252"/>
      <c r="M18" s="101"/>
      <c r="N18" s="101"/>
      <c r="O18" s="101"/>
      <c r="P18" s="101"/>
      <c r="Q18" s="119"/>
      <c r="R18" s="101"/>
      <c r="S18" s="101"/>
      <c r="T18" s="101"/>
      <c r="U18" s="101"/>
    </row>
    <row r="19" spans="2:21" ht="19.399999999999999" customHeight="1" x14ac:dyDescent="0.3">
      <c r="B19" s="165"/>
      <c r="C19" s="341" t="s">
        <v>44</v>
      </c>
      <c r="D19" s="341"/>
      <c r="E19" s="93">
        <v>0.32470493199665468</v>
      </c>
      <c r="F19" s="93">
        <v>0.31792387016684082</v>
      </c>
      <c r="G19" s="91">
        <v>0.67810618298138614</v>
      </c>
      <c r="H19" s="93">
        <v>0.33653010527528937</v>
      </c>
      <c r="I19" s="93">
        <v>0.33361011527608164</v>
      </c>
      <c r="J19" s="91">
        <v>0.29199899992077283</v>
      </c>
      <c r="M19" s="101"/>
      <c r="N19" s="101"/>
      <c r="O19" s="101"/>
      <c r="P19" s="101"/>
      <c r="Q19" s="119"/>
      <c r="R19" s="101"/>
      <c r="S19" s="101"/>
      <c r="T19" s="101"/>
      <c r="U19" s="101"/>
    </row>
    <row r="20" spans="2:21" ht="19.399999999999999" customHeight="1" x14ac:dyDescent="0.3">
      <c r="B20" s="165"/>
      <c r="C20" s="86" t="s">
        <v>29</v>
      </c>
      <c r="D20" s="89"/>
      <c r="E20" s="71"/>
      <c r="F20" s="71"/>
      <c r="G20" s="73"/>
      <c r="H20" s="71"/>
      <c r="I20" s="71"/>
      <c r="J20" s="73"/>
      <c r="K20" s="250"/>
      <c r="N20" s="119"/>
      <c r="O20" s="119"/>
      <c r="P20" s="119"/>
      <c r="Q20" s="119"/>
    </row>
    <row r="21" spans="2:21" ht="19.399999999999999" customHeight="1" x14ac:dyDescent="0.3">
      <c r="B21" s="165"/>
      <c r="C21" s="83" t="s">
        <v>5</v>
      </c>
      <c r="D21" s="83"/>
      <c r="E21" s="94">
        <v>12484.988690321527</v>
      </c>
      <c r="F21" s="94">
        <v>13231.910701035245</v>
      </c>
      <c r="G21" s="91">
        <v>-5.6448537750128587</v>
      </c>
      <c r="H21" s="94">
        <v>43816.30553739809</v>
      </c>
      <c r="I21" s="94">
        <v>42509.109368474892</v>
      </c>
      <c r="J21" s="91">
        <v>3.0750965812815334</v>
      </c>
      <c r="K21" s="252"/>
      <c r="N21" s="119"/>
      <c r="O21" s="119"/>
      <c r="P21" s="119"/>
      <c r="Q21" s="119"/>
    </row>
    <row r="22" spans="2:21" ht="19.399999999999999" customHeight="1" x14ac:dyDescent="0.3">
      <c r="B22" s="165"/>
      <c r="C22" s="341" t="s">
        <v>6</v>
      </c>
      <c r="D22" s="341"/>
      <c r="E22" s="94">
        <v>2776.2692539909272</v>
      </c>
      <c r="F22" s="94">
        <v>3264.2002475736813</v>
      </c>
      <c r="G22" s="91">
        <v>-14.947949162905649</v>
      </c>
      <c r="H22" s="94">
        <v>8570.8185449641151</v>
      </c>
      <c r="I22" s="94">
        <v>8047.8383799268495</v>
      </c>
      <c r="J22" s="91">
        <v>6.4983929888763337</v>
      </c>
      <c r="K22" s="43"/>
      <c r="N22" s="119"/>
      <c r="O22" s="119"/>
      <c r="P22" s="119"/>
      <c r="Q22" s="119"/>
    </row>
    <row r="23" spans="2:21" ht="19.399999999999999" customHeight="1" thickBot="1" x14ac:dyDescent="0.35">
      <c r="B23" s="165"/>
      <c r="C23" s="84" t="s">
        <v>33</v>
      </c>
      <c r="D23" s="320"/>
      <c r="E23" s="326">
        <v>0.22236858381322488</v>
      </c>
      <c r="F23" s="326">
        <v>0.24669152636574965</v>
      </c>
      <c r="G23" s="96" t="s">
        <v>209</v>
      </c>
      <c r="H23" s="328">
        <v>0.19560796922161205</v>
      </c>
      <c r="I23" s="328">
        <v>0.18932032450191</v>
      </c>
      <c r="J23" s="96" t="s">
        <v>210</v>
      </c>
      <c r="K23" s="43"/>
      <c r="N23" s="119"/>
      <c r="O23" s="119"/>
      <c r="P23" s="119"/>
      <c r="Q23" s="119"/>
    </row>
    <row r="24" spans="2:21" ht="6.75" customHeight="1" x14ac:dyDescent="0.3">
      <c r="B24" s="165"/>
      <c r="C24" s="195"/>
      <c r="D24" s="195"/>
      <c r="E24" s="254"/>
      <c r="F24" s="254"/>
      <c r="G24" s="43"/>
      <c r="H24" s="254"/>
      <c r="I24" s="254"/>
      <c r="J24" s="43"/>
      <c r="K24" s="43"/>
    </row>
    <row r="25" spans="2:21" ht="15" x14ac:dyDescent="0.3">
      <c r="B25" s="50"/>
      <c r="C25" s="350" t="s">
        <v>189</v>
      </c>
      <c r="D25" s="350"/>
      <c r="E25" s="350"/>
      <c r="F25" s="350"/>
      <c r="G25" s="350"/>
      <c r="H25" s="350"/>
      <c r="I25" s="350"/>
      <c r="J25" s="350"/>
    </row>
    <row r="26" spans="2:21" ht="15" x14ac:dyDescent="0.3">
      <c r="B26" s="50"/>
      <c r="C26" s="350" t="s">
        <v>190</v>
      </c>
      <c r="D26" s="350"/>
      <c r="E26" s="350"/>
      <c r="F26" s="350"/>
      <c r="G26" s="350"/>
      <c r="H26" s="350"/>
      <c r="I26" s="350"/>
      <c r="J26" s="350"/>
    </row>
    <row r="27" spans="2:21" x14ac:dyDescent="0.3">
      <c r="B27" s="50"/>
      <c r="C27" s="255"/>
      <c r="D27" s="50"/>
      <c r="E27" s="50"/>
      <c r="F27" s="50"/>
      <c r="G27" s="50"/>
      <c r="H27" s="50"/>
      <c r="I27" s="50"/>
      <c r="J27" s="50"/>
      <c r="K27" s="50"/>
      <c r="L27" s="50"/>
    </row>
    <row r="28" spans="2:21" x14ac:dyDescent="0.3">
      <c r="E28" s="128"/>
      <c r="F28" s="128"/>
      <c r="G28" s="206"/>
      <c r="H28" s="128"/>
      <c r="I28" s="128"/>
      <c r="J28" s="206"/>
    </row>
    <row r="29" spans="2:21" x14ac:dyDescent="0.3">
      <c r="E29" s="49"/>
      <c r="F29" s="49"/>
      <c r="G29" s="55"/>
      <c r="H29" s="49"/>
      <c r="I29" s="49"/>
      <c r="J29" s="55"/>
    </row>
    <row r="30" spans="2:21" x14ac:dyDescent="0.3">
      <c r="E30" s="162"/>
      <c r="F30" s="49"/>
      <c r="H30" s="49"/>
      <c r="I30" s="49"/>
    </row>
    <row r="31" spans="2:21" x14ac:dyDescent="0.3">
      <c r="E31" s="58"/>
      <c r="F31" s="58"/>
      <c r="H31" s="58"/>
      <c r="I31" s="58"/>
    </row>
    <row r="32" spans="2:21" x14ac:dyDescent="0.3">
      <c r="F32" s="206"/>
      <c r="I32" s="55"/>
    </row>
  </sheetData>
  <mergeCells count="12">
    <mergeCell ref="C25:J25"/>
    <mergeCell ref="C26:J26"/>
    <mergeCell ref="R3:U3"/>
    <mergeCell ref="C11:D11"/>
    <mergeCell ref="C19:D19"/>
    <mergeCell ref="C22:D22"/>
    <mergeCell ref="M3:P3"/>
    <mergeCell ref="C7:D7"/>
    <mergeCell ref="C8:D8"/>
    <mergeCell ref="C10:D10"/>
    <mergeCell ref="C14:D14"/>
    <mergeCell ref="C15:D15"/>
  </mergeCells>
  <phoneticPr fontId="107" type="noConversion"/>
  <pageMargins left="0.7" right="0.7" top="0.75" bottom="0.75" header="0.3" footer="0.3"/>
  <pageSetup orientation="portrait" horizontalDpi="300" verticalDpi="300" r:id="rId1"/>
  <ignoredErrors>
    <ignoredError sqref="G16 G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75"/>
  <sheetViews>
    <sheetView showGridLines="0" topLeftCell="A14" zoomScale="98" zoomScaleNormal="125" zoomScalePageLayoutView="80" workbookViewId="0">
      <selection activeCell="N20" sqref="N20"/>
    </sheetView>
  </sheetViews>
  <sheetFormatPr defaultColWidth="11.453125" defaultRowHeight="14" outlineLevelCol="1" x14ac:dyDescent="0.3"/>
  <cols>
    <col min="1" max="1" width="3.453125" style="44" customWidth="1"/>
    <col min="2" max="2" width="1.26953125" style="44" customWidth="1"/>
    <col min="3" max="3" width="5.453125" style="44" customWidth="1"/>
    <col min="4" max="4" width="31.1796875" style="44" customWidth="1"/>
    <col min="5" max="6" width="11.54296875" style="117" customWidth="1"/>
    <col min="7" max="8" width="9.54296875" style="117" customWidth="1"/>
    <col min="9" max="10" width="12.54296875" style="44" customWidth="1" outlineLevel="1"/>
    <col min="11" max="12" width="9.54296875" style="44" customWidth="1" outlineLevel="1"/>
    <col min="13" max="13" width="11.453125" style="44" customWidth="1"/>
    <col min="14" max="14" width="10.54296875" style="44" customWidth="1"/>
    <col min="15" max="26" width="11.453125" style="44"/>
    <col min="27" max="27" width="11.453125" style="44" customWidth="1"/>
    <col min="28" max="16384" width="11.453125" style="44"/>
  </cols>
  <sheetData>
    <row r="1" spans="2:27" ht="23.25" hidden="1" customHeight="1" x14ac:dyDescent="0.3">
      <c r="B1" s="357" t="s">
        <v>50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2:27" ht="21.75" customHeight="1" x14ac:dyDescent="0.3">
      <c r="B2" s="358" t="s">
        <v>51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2:27" ht="21.75" customHeight="1" x14ac:dyDescent="0.3">
      <c r="B3" s="359" t="s">
        <v>52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</row>
    <row r="4" spans="2:27" ht="15" hidden="1" customHeight="1" x14ac:dyDescent="0.3">
      <c r="B4" s="135"/>
      <c r="C4" s="135"/>
      <c r="D4" s="135"/>
      <c r="E4" s="135"/>
      <c r="F4" s="135"/>
      <c r="G4" s="135"/>
      <c r="H4" s="135"/>
      <c r="I4" s="136"/>
      <c r="J4" s="136"/>
      <c r="K4" s="136"/>
      <c r="L4" s="136"/>
      <c r="N4" s="351"/>
      <c r="O4" s="351"/>
      <c r="P4" s="351"/>
      <c r="Q4" s="351"/>
      <c r="S4" s="351"/>
      <c r="T4" s="351"/>
      <c r="U4" s="351"/>
      <c r="V4" s="351"/>
      <c r="AA4" s="44">
        <v>20</v>
      </c>
    </row>
    <row r="5" spans="2:27" ht="6" hidden="1" customHeight="1" x14ac:dyDescent="0.3"/>
    <row r="6" spans="2:27" x14ac:dyDescent="0.3">
      <c r="E6" s="294"/>
      <c r="F6" s="294"/>
      <c r="G6" s="354" t="s">
        <v>53</v>
      </c>
      <c r="H6" s="354"/>
      <c r="I6" s="294"/>
      <c r="J6" s="294"/>
      <c r="K6" s="354" t="s">
        <v>53</v>
      </c>
      <c r="L6" s="354"/>
    </row>
    <row r="7" spans="2:27" ht="14.5" thickBot="1" x14ac:dyDescent="0.35">
      <c r="C7" s="85"/>
      <c r="D7" s="256"/>
      <c r="E7" s="78" t="s">
        <v>182</v>
      </c>
      <c r="F7" s="78" t="s">
        <v>1</v>
      </c>
      <c r="G7" s="257" t="s">
        <v>54</v>
      </c>
      <c r="H7" s="257" t="s">
        <v>37</v>
      </c>
      <c r="I7" s="78" t="s">
        <v>183</v>
      </c>
      <c r="J7" s="78" t="s">
        <v>3</v>
      </c>
      <c r="K7" s="257" t="s">
        <v>54</v>
      </c>
      <c r="L7" s="257" t="s">
        <v>37</v>
      </c>
      <c r="N7" s="118"/>
      <c r="O7" s="118"/>
      <c r="P7" s="118"/>
      <c r="Q7" s="118"/>
      <c r="S7" s="118"/>
      <c r="T7" s="118"/>
      <c r="U7" s="118"/>
      <c r="V7" s="118"/>
    </row>
    <row r="8" spans="2:27" ht="9" customHeight="1" x14ac:dyDescent="0.3">
      <c r="D8" s="258"/>
      <c r="E8" s="138"/>
      <c r="F8" s="138"/>
      <c r="G8" s="259"/>
      <c r="H8" s="259"/>
      <c r="I8" s="138"/>
      <c r="J8" s="138"/>
      <c r="K8" s="259"/>
      <c r="L8" s="259"/>
    </row>
    <row r="9" spans="2:27" ht="14.5" x14ac:dyDescent="0.3">
      <c r="B9" s="137"/>
      <c r="C9" s="139" t="s">
        <v>5</v>
      </c>
      <c r="D9" s="139"/>
      <c r="E9" s="260">
        <v>64540.19875445764</v>
      </c>
      <c r="F9" s="260">
        <v>64947.040995232877</v>
      </c>
      <c r="G9" s="261">
        <v>-406.84224077523686</v>
      </c>
      <c r="H9" s="262">
        <v>-0.62642151904210852</v>
      </c>
      <c r="I9" s="260">
        <v>247926.01541064953</v>
      </c>
      <c r="J9" s="260">
        <v>237004.45619671309</v>
      </c>
      <c r="K9" s="261">
        <v>10921.559213936445</v>
      </c>
      <c r="L9" s="262">
        <v>4.6081661877579227</v>
      </c>
      <c r="N9" s="121"/>
      <c r="O9" s="121"/>
      <c r="P9" s="121"/>
      <c r="Q9" s="121"/>
      <c r="S9" s="122"/>
      <c r="T9" s="122"/>
      <c r="U9" s="122"/>
      <c r="V9" s="122"/>
    </row>
    <row r="10" spans="2:27" ht="14.5" x14ac:dyDescent="0.3">
      <c r="B10" s="137"/>
      <c r="C10" s="140"/>
      <c r="D10" s="139"/>
      <c r="E10" s="260"/>
      <c r="F10" s="260"/>
      <c r="G10" s="261"/>
      <c r="H10" s="262"/>
      <c r="I10" s="263"/>
      <c r="J10" s="263"/>
      <c r="K10" s="261"/>
      <c r="L10" s="262"/>
      <c r="N10" s="123"/>
      <c r="O10" s="123"/>
      <c r="P10" s="123"/>
      <c r="Q10" s="123"/>
      <c r="S10" s="58"/>
      <c r="T10" s="58"/>
      <c r="U10" s="58"/>
      <c r="V10" s="58"/>
    </row>
    <row r="11" spans="2:27" ht="14.5" x14ac:dyDescent="0.3">
      <c r="B11" s="137"/>
      <c r="C11" s="140" t="s">
        <v>55</v>
      </c>
      <c r="D11" s="141"/>
      <c r="E11" s="263">
        <v>33789.007265266984</v>
      </c>
      <c r="F11" s="263">
        <v>33664.439204244452</v>
      </c>
      <c r="G11" s="261">
        <v>124.56806102253177</v>
      </c>
      <c r="H11" s="262">
        <v>0.37002862357744526</v>
      </c>
      <c r="I11" s="263">
        <v>131506.45171049112</v>
      </c>
      <c r="J11" s="263">
        <v>125296.84500780383</v>
      </c>
      <c r="K11" s="261">
        <v>6209.6067026872915</v>
      </c>
      <c r="L11" s="262">
        <v>4.9559162501661813</v>
      </c>
      <c r="N11" s="123"/>
      <c r="O11" s="123"/>
      <c r="P11" s="123"/>
      <c r="Q11" s="123"/>
      <c r="S11" s="123"/>
      <c r="T11" s="123"/>
      <c r="U11" s="123"/>
      <c r="V11" s="123"/>
    </row>
    <row r="12" spans="2:27" ht="14.5" x14ac:dyDescent="0.3">
      <c r="B12" s="137"/>
      <c r="C12" s="141"/>
      <c r="D12" s="139" t="s">
        <v>56</v>
      </c>
      <c r="E12" s="260">
        <v>30751.191489190656</v>
      </c>
      <c r="F12" s="260">
        <v>31282.601790988425</v>
      </c>
      <c r="G12" s="261">
        <v>-531.41030179776862</v>
      </c>
      <c r="H12" s="262">
        <v>-1.6987407420531508</v>
      </c>
      <c r="I12" s="260">
        <v>116419.56370015841</v>
      </c>
      <c r="J12" s="260">
        <v>111707.61118890926</v>
      </c>
      <c r="K12" s="261">
        <v>4711.9525112491538</v>
      </c>
      <c r="L12" s="262">
        <v>4.2181123211745719</v>
      </c>
      <c r="N12" s="121"/>
      <c r="O12" s="121"/>
      <c r="P12" s="121"/>
      <c r="Q12" s="121"/>
      <c r="R12" s="121"/>
      <c r="S12" s="121"/>
      <c r="T12" s="121"/>
      <c r="U12" s="121"/>
      <c r="V12" s="121"/>
    </row>
    <row r="13" spans="2:27" ht="14.5" x14ac:dyDescent="0.3">
      <c r="B13" s="137"/>
      <c r="C13" s="139"/>
      <c r="D13" s="142"/>
      <c r="E13" s="264">
        <v>0.47646570792543064</v>
      </c>
      <c r="F13" s="264">
        <v>0.48166323379204562</v>
      </c>
      <c r="G13" s="261"/>
      <c r="H13" s="262"/>
      <c r="I13" s="264">
        <v>0.46957381018417188</v>
      </c>
      <c r="J13" s="264">
        <v>0.47133126938420189</v>
      </c>
      <c r="K13" s="261"/>
      <c r="L13" s="262"/>
      <c r="N13" s="123"/>
      <c r="O13" s="123"/>
      <c r="P13" s="123"/>
      <c r="Q13" s="123"/>
      <c r="S13" s="58"/>
      <c r="T13" s="58"/>
      <c r="U13" s="58"/>
      <c r="V13" s="58"/>
    </row>
    <row r="14" spans="2:27" ht="13" customHeight="1" x14ac:dyDescent="0.3">
      <c r="B14" s="137"/>
      <c r="C14" s="139"/>
      <c r="D14" s="141"/>
      <c r="E14" s="265"/>
      <c r="F14" s="265"/>
      <c r="G14" s="261"/>
      <c r="H14" s="262"/>
      <c r="I14" s="263"/>
      <c r="J14" s="263"/>
      <c r="K14" s="261"/>
      <c r="L14" s="262"/>
      <c r="N14" s="123"/>
      <c r="O14" s="124"/>
      <c r="P14" s="123"/>
      <c r="Q14" s="123"/>
      <c r="S14" s="58"/>
      <c r="T14" s="58"/>
      <c r="U14" s="58"/>
      <c r="V14" s="58"/>
    </row>
    <row r="15" spans="2:27" ht="14.5" x14ac:dyDescent="0.3">
      <c r="B15" s="137"/>
      <c r="C15" s="140" t="s">
        <v>57</v>
      </c>
      <c r="D15" s="141"/>
      <c r="E15" s="263">
        <v>17216.007039787568</v>
      </c>
      <c r="F15" s="263">
        <v>17259.656452991432</v>
      </c>
      <c r="G15" s="261">
        <v>-43.649413203864242</v>
      </c>
      <c r="H15" s="262">
        <v>-0.25289850538304792</v>
      </c>
      <c r="I15" s="263">
        <v>65808.949357157908</v>
      </c>
      <c r="J15" s="263">
        <v>62594.376606214864</v>
      </c>
      <c r="K15" s="261">
        <v>3214.5727509430435</v>
      </c>
      <c r="L15" s="262">
        <v>5.1355615715547698</v>
      </c>
      <c r="N15" s="123"/>
      <c r="O15" s="123"/>
      <c r="P15" s="123"/>
      <c r="Q15" s="123"/>
      <c r="S15" s="123"/>
      <c r="T15" s="123"/>
      <c r="U15" s="123"/>
      <c r="V15" s="123"/>
    </row>
    <row r="16" spans="2:27" ht="14.5" x14ac:dyDescent="0.3">
      <c r="B16" s="137"/>
      <c r="C16" s="140" t="s">
        <v>58</v>
      </c>
      <c r="D16" s="141"/>
      <c r="E16" s="263">
        <v>3026.7530288019934</v>
      </c>
      <c r="F16" s="263">
        <v>3038.9407288746138</v>
      </c>
      <c r="G16" s="261">
        <v>-12.187700072620373</v>
      </c>
      <c r="H16" s="262">
        <v>-0.40105093056993502</v>
      </c>
      <c r="I16" s="263">
        <v>11728.846322225285</v>
      </c>
      <c r="J16" s="263">
        <v>11181.462944482955</v>
      </c>
      <c r="K16" s="261">
        <v>547.38337774232969</v>
      </c>
      <c r="L16" s="262">
        <v>4.8954540247563516</v>
      </c>
      <c r="N16" s="123"/>
      <c r="O16" s="123"/>
      <c r="P16" s="123"/>
      <c r="Q16" s="123"/>
      <c r="S16" s="123"/>
      <c r="T16" s="123"/>
      <c r="U16" s="123"/>
      <c r="V16" s="123"/>
    </row>
    <row r="17" spans="2:22" ht="14.5" x14ac:dyDescent="0.3">
      <c r="B17" s="137"/>
      <c r="C17" s="141"/>
      <c r="D17" s="139" t="s">
        <v>59</v>
      </c>
      <c r="E17" s="260">
        <v>20242.76006858956</v>
      </c>
      <c r="F17" s="260">
        <v>20298.597181866047</v>
      </c>
      <c r="G17" s="261">
        <v>-55.837113276487798</v>
      </c>
      <c r="H17" s="262">
        <v>-0.27507868044384098</v>
      </c>
      <c r="I17" s="260">
        <v>77537.795679383198</v>
      </c>
      <c r="J17" s="260">
        <v>73775.839550697827</v>
      </c>
      <c r="K17" s="261">
        <v>3761.9561286853714</v>
      </c>
      <c r="L17" s="262">
        <v>5.0991708824949411</v>
      </c>
      <c r="N17" s="123"/>
      <c r="O17" s="123"/>
      <c r="P17" s="123"/>
      <c r="Q17" s="123"/>
      <c r="S17" s="123"/>
      <c r="T17" s="123"/>
      <c r="U17" s="123"/>
      <c r="V17" s="123"/>
    </row>
    <row r="18" spans="2:22" ht="14.5" x14ac:dyDescent="0.3">
      <c r="B18" s="137"/>
      <c r="C18" s="140"/>
      <c r="D18" s="141"/>
      <c r="E18" s="264">
        <v>0.31364576588310306</v>
      </c>
      <c r="F18" s="264">
        <v>0.31254075429481026</v>
      </c>
      <c r="G18" s="261"/>
      <c r="H18" s="262"/>
      <c r="I18" s="264">
        <v>0.31274570178105077</v>
      </c>
      <c r="J18" s="264">
        <v>0.31128460930483126</v>
      </c>
      <c r="K18" s="261"/>
      <c r="L18" s="262"/>
      <c r="N18" s="123"/>
      <c r="O18" s="123"/>
      <c r="P18" s="123"/>
      <c r="Q18" s="123"/>
      <c r="S18" s="58"/>
      <c r="T18" s="58"/>
      <c r="U18" s="58"/>
      <c r="V18" s="58"/>
    </row>
    <row r="19" spans="2:22" ht="14.5" x14ac:dyDescent="0.3">
      <c r="B19" s="137"/>
      <c r="C19" s="140"/>
      <c r="D19" s="141"/>
      <c r="E19" s="265"/>
      <c r="F19" s="265"/>
      <c r="G19" s="261"/>
      <c r="H19" s="262"/>
      <c r="I19" s="263"/>
      <c r="J19" s="263"/>
      <c r="K19" s="261"/>
      <c r="L19" s="262"/>
      <c r="N19" s="123"/>
      <c r="O19" s="123"/>
      <c r="P19" s="123"/>
      <c r="Q19" s="123"/>
      <c r="S19" s="58"/>
      <c r="T19" s="58"/>
      <c r="U19" s="58"/>
      <c r="V19" s="58"/>
    </row>
    <row r="20" spans="2:22" ht="14.5" x14ac:dyDescent="0.3">
      <c r="B20" s="137"/>
      <c r="C20" s="140" t="s">
        <v>60</v>
      </c>
      <c r="D20" s="141"/>
      <c r="E20" s="263">
        <v>458.0244368394101</v>
      </c>
      <c r="F20" s="263">
        <v>108.81264371246823</v>
      </c>
      <c r="G20" s="261">
        <v>349.21179312694187</v>
      </c>
      <c r="H20" s="262">
        <v>320.92942622524265</v>
      </c>
      <c r="I20" s="263">
        <v>609.73170111707907</v>
      </c>
      <c r="J20" s="263">
        <v>192.27542985287397</v>
      </c>
      <c r="K20" s="261">
        <v>417.4562712642051</v>
      </c>
      <c r="L20" s="262">
        <v>217.11368508375503</v>
      </c>
      <c r="N20" s="123"/>
      <c r="O20" s="123"/>
      <c r="P20" s="123"/>
      <c r="Q20" s="123"/>
      <c r="S20" s="123"/>
      <c r="T20" s="123"/>
      <c r="U20" s="123"/>
      <c r="V20" s="123"/>
    </row>
    <row r="21" spans="2:22" ht="28" x14ac:dyDescent="0.3">
      <c r="B21" s="137"/>
      <c r="C21" s="141"/>
      <c r="D21" s="298" t="s">
        <v>61</v>
      </c>
      <c r="E21" s="260">
        <v>10050.406983761686</v>
      </c>
      <c r="F21" s="260">
        <v>10875.191965409909</v>
      </c>
      <c r="G21" s="261">
        <v>-824.78498164822304</v>
      </c>
      <c r="H21" s="262">
        <v>-7.5840958419085229</v>
      </c>
      <c r="I21" s="260">
        <v>38272.036319658131</v>
      </c>
      <c r="J21" s="260">
        <v>37739.496208358556</v>
      </c>
      <c r="K21" s="261">
        <v>532.54011129957507</v>
      </c>
      <c r="L21" s="262">
        <v>1.4110949132957185</v>
      </c>
      <c r="N21" s="121"/>
      <c r="O21" s="121"/>
      <c r="P21" s="121"/>
      <c r="Q21" s="121"/>
      <c r="R21" s="121"/>
      <c r="S21" s="121"/>
      <c r="T21" s="121"/>
      <c r="U21" s="121"/>
      <c r="V21" s="121"/>
    </row>
    <row r="22" spans="2:22" ht="14.5" x14ac:dyDescent="0.3">
      <c r="B22" s="43"/>
      <c r="C22" s="139"/>
      <c r="D22" s="141"/>
      <c r="E22" s="265"/>
      <c r="F22" s="265"/>
      <c r="G22" s="261"/>
      <c r="H22" s="262"/>
      <c r="I22" s="263"/>
      <c r="J22" s="263"/>
      <c r="K22" s="261"/>
      <c r="L22" s="262"/>
      <c r="N22" s="123"/>
      <c r="O22" s="123"/>
      <c r="P22" s="123"/>
      <c r="Q22" s="123"/>
      <c r="S22" s="58"/>
      <c r="T22" s="58"/>
      <c r="U22" s="58"/>
      <c r="V22" s="58"/>
    </row>
    <row r="23" spans="2:22" ht="17" x14ac:dyDescent="0.3">
      <c r="B23" s="137"/>
      <c r="C23" s="140" t="s">
        <v>62</v>
      </c>
      <c r="D23" s="141"/>
      <c r="E23" s="263">
        <v>296.92181920691394</v>
      </c>
      <c r="F23" s="263">
        <v>565.10098140856974</v>
      </c>
      <c r="G23" s="261">
        <v>-268.1791622016558</v>
      </c>
      <c r="H23" s="262">
        <v>-47.456856566271199</v>
      </c>
      <c r="I23" s="263">
        <v>1089.8512221844651</v>
      </c>
      <c r="J23" s="263">
        <v>1412.2510844997594</v>
      </c>
      <c r="K23" s="261">
        <v>-322.39986231529429</v>
      </c>
      <c r="L23" s="262">
        <v>-22.828791979968155</v>
      </c>
      <c r="N23" s="123"/>
      <c r="O23" s="123"/>
      <c r="P23" s="123"/>
      <c r="Q23" s="123"/>
      <c r="S23" s="123"/>
      <c r="T23" s="123"/>
      <c r="U23" s="123"/>
      <c r="V23" s="123"/>
    </row>
    <row r="24" spans="2:22" ht="14.5" x14ac:dyDescent="0.3">
      <c r="B24" s="137"/>
      <c r="C24" s="140"/>
      <c r="D24" s="139" t="s">
        <v>63</v>
      </c>
      <c r="E24" s="260">
        <v>10347.328802968601</v>
      </c>
      <c r="F24" s="260">
        <v>11440.292946818479</v>
      </c>
      <c r="G24" s="261">
        <v>-1092.9641438498784</v>
      </c>
      <c r="H24" s="262">
        <v>-9.5536377340217467</v>
      </c>
      <c r="I24" s="260">
        <v>39361.887541842596</v>
      </c>
      <c r="J24" s="260">
        <v>39151.747292858316</v>
      </c>
      <c r="K24" s="261">
        <v>210.14024898428033</v>
      </c>
      <c r="L24" s="262">
        <v>0.53673274761509848</v>
      </c>
      <c r="N24" s="121"/>
      <c r="O24" s="121"/>
      <c r="P24" s="121"/>
      <c r="Q24" s="121"/>
      <c r="R24" s="121"/>
      <c r="S24" s="121"/>
      <c r="T24" s="121"/>
      <c r="U24" s="121"/>
      <c r="V24" s="121"/>
    </row>
    <row r="25" spans="2:22" ht="14.5" x14ac:dyDescent="0.3">
      <c r="B25" s="137"/>
      <c r="C25" s="140"/>
      <c r="D25" s="141"/>
      <c r="E25" s="264">
        <v>0.16032378273786979</v>
      </c>
      <c r="F25" s="264">
        <v>0.17614802416723185</v>
      </c>
      <c r="G25" s="261"/>
      <c r="H25" s="262"/>
      <c r="I25" s="264">
        <v>0.1587646519331421</v>
      </c>
      <c r="J25" s="264">
        <v>0.1651941398956755</v>
      </c>
      <c r="K25" s="261"/>
      <c r="L25" s="262"/>
      <c r="N25" s="123"/>
      <c r="O25" s="123"/>
      <c r="P25" s="123"/>
      <c r="Q25" s="123"/>
      <c r="S25" s="58"/>
      <c r="T25" s="58"/>
      <c r="U25" s="58"/>
      <c r="V25" s="58"/>
    </row>
    <row r="26" spans="2:22" ht="14.5" x14ac:dyDescent="0.3">
      <c r="B26" s="43"/>
      <c r="C26" s="139"/>
      <c r="D26" s="141"/>
      <c r="E26" s="263"/>
      <c r="F26" s="263"/>
      <c r="G26" s="261"/>
      <c r="H26" s="262"/>
      <c r="I26" s="263"/>
      <c r="J26" s="263"/>
      <c r="K26" s="261"/>
      <c r="L26" s="262"/>
      <c r="N26" s="123"/>
      <c r="O26" s="123"/>
      <c r="P26" s="123"/>
      <c r="Q26" s="123"/>
      <c r="S26" s="58"/>
      <c r="T26" s="58"/>
      <c r="U26" s="58"/>
      <c r="V26" s="58"/>
    </row>
    <row r="27" spans="2:22" ht="14.5" x14ac:dyDescent="0.3">
      <c r="B27" s="137"/>
      <c r="C27" s="140" t="s">
        <v>64</v>
      </c>
      <c r="D27" s="141"/>
      <c r="E27" s="263">
        <v>-1978.2135627059602</v>
      </c>
      <c r="F27" s="263">
        <v>-884.37079996048806</v>
      </c>
      <c r="G27" s="261">
        <v>-1093.8427627454721</v>
      </c>
      <c r="H27" s="262">
        <v>-123.6859881391768</v>
      </c>
      <c r="I27" s="263">
        <v>-4678.1868166887198</v>
      </c>
      <c r="J27" s="263">
        <v>-2989.9227735747722</v>
      </c>
      <c r="K27" s="261">
        <v>-1688.2640431139475</v>
      </c>
      <c r="L27" s="262">
        <v>-56.465138766625977</v>
      </c>
      <c r="N27" s="123"/>
      <c r="O27" s="123"/>
      <c r="P27" s="123"/>
      <c r="Q27" s="123"/>
      <c r="R27" s="123"/>
      <c r="S27" s="123"/>
      <c r="T27" s="123"/>
      <c r="U27" s="123"/>
      <c r="V27" s="123"/>
    </row>
    <row r="28" spans="2:22" ht="14.5" x14ac:dyDescent="0.3">
      <c r="B28" s="137"/>
      <c r="C28" s="140" t="s">
        <v>65</v>
      </c>
      <c r="D28" s="141"/>
      <c r="E28" s="263">
        <v>180.00269311242621</v>
      </c>
      <c r="F28" s="263">
        <v>-739.04518381444404</v>
      </c>
      <c r="G28" s="261">
        <v>919.04787692687023</v>
      </c>
      <c r="H28" s="262">
        <v>124.35611476193861</v>
      </c>
      <c r="I28" s="263">
        <v>580.49968866493077</v>
      </c>
      <c r="J28" s="263">
        <v>-566.99784691327466</v>
      </c>
      <c r="K28" s="261">
        <v>1147.4975355782053</v>
      </c>
      <c r="L28" s="262">
        <v>202.38128624740992</v>
      </c>
      <c r="N28" s="123"/>
      <c r="O28" s="123"/>
      <c r="P28" s="123"/>
      <c r="Q28" s="123"/>
      <c r="S28" s="123"/>
      <c r="T28" s="123"/>
      <c r="U28" s="123"/>
      <c r="V28" s="123"/>
    </row>
    <row r="29" spans="2:22" ht="14.5" x14ac:dyDescent="0.3">
      <c r="B29" s="43"/>
      <c r="C29" s="140" t="s">
        <v>66</v>
      </c>
      <c r="D29" s="141"/>
      <c r="E29" s="263">
        <v>-37.359858270674046</v>
      </c>
      <c r="F29" s="263">
        <v>-321.45453602898783</v>
      </c>
      <c r="G29" s="261">
        <v>284.09467775831376</v>
      </c>
      <c r="H29" s="262">
        <v>88.377871803524627</v>
      </c>
      <c r="I29" s="263">
        <v>-215.54213273731401</v>
      </c>
      <c r="J29" s="263">
        <v>-824.88237870948274</v>
      </c>
      <c r="K29" s="261">
        <v>609.34024597216876</v>
      </c>
      <c r="L29" s="262">
        <v>73.869955486923274</v>
      </c>
      <c r="N29" s="123"/>
      <c r="O29" s="123"/>
      <c r="P29" s="123"/>
      <c r="Q29" s="123"/>
      <c r="S29" s="123"/>
      <c r="T29" s="123"/>
      <c r="U29" s="123"/>
      <c r="V29" s="123"/>
    </row>
    <row r="30" spans="2:22" ht="14.5" x14ac:dyDescent="0.3">
      <c r="B30" s="137"/>
      <c r="C30" s="141"/>
      <c r="D30" s="139" t="s">
        <v>67</v>
      </c>
      <c r="E30" s="260">
        <v>-1835.570727864208</v>
      </c>
      <c r="F30" s="260">
        <v>-1944.8705198039199</v>
      </c>
      <c r="G30" s="261">
        <v>109.29979193971189</v>
      </c>
      <c r="H30" s="262">
        <v>5.6199006991340177</v>
      </c>
      <c r="I30" s="260">
        <v>-4313.2292607611034</v>
      </c>
      <c r="J30" s="260">
        <v>-4381.80299919753</v>
      </c>
      <c r="K30" s="261">
        <v>68.573738436426538</v>
      </c>
      <c r="L30" s="262">
        <v>1.5649662581586843</v>
      </c>
      <c r="N30" s="123"/>
      <c r="O30" s="123"/>
      <c r="P30" s="123"/>
      <c r="Q30" s="123"/>
      <c r="R30" s="123"/>
      <c r="S30" s="123"/>
      <c r="T30" s="123"/>
      <c r="U30" s="123"/>
      <c r="V30" s="123"/>
    </row>
    <row r="31" spans="2:22" ht="14.5" x14ac:dyDescent="0.3">
      <c r="B31" s="43"/>
      <c r="C31" s="140"/>
      <c r="D31" s="141"/>
      <c r="E31" s="266"/>
      <c r="F31" s="266"/>
      <c r="G31" s="261"/>
      <c r="H31" s="262"/>
      <c r="I31" s="263"/>
      <c r="J31" s="263"/>
      <c r="K31" s="261"/>
      <c r="L31" s="262"/>
      <c r="N31" s="123"/>
      <c r="O31" s="123"/>
      <c r="P31" s="123"/>
      <c r="Q31" s="123"/>
      <c r="S31" s="58"/>
      <c r="T31" s="58"/>
      <c r="U31" s="58"/>
      <c r="V31" s="58"/>
    </row>
    <row r="32" spans="2:22" ht="30" customHeight="1" x14ac:dyDescent="0.3">
      <c r="B32" s="137"/>
      <c r="C32" s="356" t="s">
        <v>68</v>
      </c>
      <c r="D32" s="356"/>
      <c r="E32" s="263">
        <v>-49.929635589166004</v>
      </c>
      <c r="F32" s="263">
        <v>124.37299939266497</v>
      </c>
      <c r="G32" s="261">
        <v>-174.30263498183098</v>
      </c>
      <c r="H32" s="262">
        <v>-140.14507636945407</v>
      </c>
      <c r="I32" s="263">
        <v>96.027649410833973</v>
      </c>
      <c r="J32" s="263">
        <v>217.20403739266499</v>
      </c>
      <c r="K32" s="261">
        <v>-121.17638798183101</v>
      </c>
      <c r="L32" s="262">
        <v>-55.789196847555075</v>
      </c>
      <c r="N32" s="123"/>
      <c r="P32" s="123"/>
      <c r="Q32" s="125"/>
      <c r="R32" s="123"/>
      <c r="S32" s="123"/>
      <c r="T32" s="123"/>
      <c r="U32" s="123"/>
      <c r="V32" s="123"/>
    </row>
    <row r="33" spans="2:22" ht="14.5" x14ac:dyDescent="0.3">
      <c r="B33" s="137"/>
      <c r="C33" s="141"/>
      <c r="D33" s="139" t="s">
        <v>69</v>
      </c>
      <c r="E33" s="260">
        <v>8461.8284395152277</v>
      </c>
      <c r="F33" s="260">
        <v>9619.7954264072232</v>
      </c>
      <c r="G33" s="261">
        <v>-1157.9669868919955</v>
      </c>
      <c r="H33" s="262">
        <v>-12.037334845118119</v>
      </c>
      <c r="I33" s="260">
        <v>35144.685930492327</v>
      </c>
      <c r="J33" s="260">
        <v>34987.148331053453</v>
      </c>
      <c r="K33" s="261">
        <v>157.53759943887417</v>
      </c>
      <c r="L33" s="262">
        <v>0.45027276286775386</v>
      </c>
      <c r="N33" s="121"/>
      <c r="P33" s="125"/>
      <c r="Q33" s="125"/>
      <c r="R33" s="125"/>
      <c r="S33" s="125"/>
      <c r="T33" s="121"/>
      <c r="U33" s="121"/>
      <c r="V33" s="121"/>
    </row>
    <row r="34" spans="2:22" ht="14.5" x14ac:dyDescent="0.3">
      <c r="B34" s="137"/>
      <c r="C34" s="139"/>
      <c r="D34" s="141"/>
      <c r="E34" s="267"/>
      <c r="F34" s="267"/>
      <c r="G34" s="261"/>
      <c r="H34" s="262"/>
      <c r="I34" s="263"/>
      <c r="J34" s="263"/>
      <c r="K34" s="261"/>
      <c r="L34" s="262"/>
      <c r="S34" s="58"/>
      <c r="T34" s="58"/>
      <c r="U34" s="58"/>
      <c r="V34" s="58"/>
    </row>
    <row r="35" spans="2:22" ht="14.5" x14ac:dyDescent="0.3">
      <c r="B35" s="137"/>
      <c r="C35" s="140" t="s">
        <v>70</v>
      </c>
      <c r="D35" s="141"/>
      <c r="E35" s="263">
        <v>-2624.1749237507202</v>
      </c>
      <c r="F35" s="263">
        <v>-3093.9566143009692</v>
      </c>
      <c r="G35" s="261">
        <v>469.7816905502491</v>
      </c>
      <c r="H35" s="262">
        <v>-15.183848680321233</v>
      </c>
      <c r="I35" s="263">
        <v>-11174.962278865516</v>
      </c>
      <c r="J35" s="263">
        <v>-11187.441343625573</v>
      </c>
      <c r="K35" s="261">
        <v>12.479064760056644</v>
      </c>
      <c r="L35" s="262">
        <v>0.11154529777416267</v>
      </c>
      <c r="R35" s="123"/>
      <c r="S35" s="123"/>
      <c r="T35" s="123"/>
      <c r="U35" s="123"/>
      <c r="V35" s="123"/>
    </row>
    <row r="36" spans="2:22" ht="14.5" x14ac:dyDescent="0.3">
      <c r="B36" s="137"/>
      <c r="C36" s="140" t="s">
        <v>71</v>
      </c>
      <c r="D36" s="141"/>
      <c r="E36" s="263">
        <v>-1179.7565899603619</v>
      </c>
      <c r="F36" s="263">
        <v>-1260.6199028435531</v>
      </c>
      <c r="G36" s="261">
        <v>80.863312883191156</v>
      </c>
      <c r="H36" s="262">
        <v>-6.4145673648963957</v>
      </c>
      <c r="I36" s="263">
        <v>-4389.2684581142285</v>
      </c>
      <c r="J36" s="263">
        <v>-4236.9393046468276</v>
      </c>
      <c r="K36" s="261">
        <v>-152.32915346740083</v>
      </c>
      <c r="L36" s="262">
        <v>3.5952639987156587</v>
      </c>
      <c r="N36" s="123"/>
      <c r="O36" s="123"/>
      <c r="P36" s="123"/>
      <c r="Q36" s="123"/>
      <c r="R36" s="123"/>
      <c r="S36" s="123"/>
      <c r="T36" s="123"/>
      <c r="U36" s="123"/>
      <c r="V36" s="123"/>
    </row>
    <row r="37" spans="2:22" ht="14.5" x14ac:dyDescent="0.3">
      <c r="B37" s="43"/>
      <c r="C37" s="140"/>
      <c r="D37" s="141"/>
      <c r="E37" s="263"/>
      <c r="F37" s="263"/>
      <c r="G37" s="261"/>
      <c r="H37" s="262"/>
      <c r="I37" s="263"/>
      <c r="J37" s="263"/>
      <c r="K37" s="261"/>
      <c r="L37" s="262"/>
      <c r="N37" s="123"/>
      <c r="O37" s="123"/>
      <c r="P37" s="123"/>
      <c r="Q37" s="123"/>
      <c r="S37" s="58"/>
      <c r="T37" s="58"/>
      <c r="U37" s="58"/>
      <c r="V37" s="58"/>
    </row>
    <row r="38" spans="2:22" ht="14.5" x14ac:dyDescent="0.3">
      <c r="B38" s="137"/>
      <c r="C38" s="141"/>
      <c r="D38" s="139" t="s">
        <v>8</v>
      </c>
      <c r="E38" s="260">
        <v>4657.8969258041452</v>
      </c>
      <c r="F38" s="260">
        <v>5265.2189092627013</v>
      </c>
      <c r="G38" s="261">
        <v>-607.32198345855613</v>
      </c>
      <c r="H38" s="262">
        <v>-11.53460081954314</v>
      </c>
      <c r="I38" s="260">
        <v>19580.455193512582</v>
      </c>
      <c r="J38" s="260">
        <v>19562.767682781054</v>
      </c>
      <c r="K38" s="261">
        <v>17.687510731528164</v>
      </c>
      <c r="L38" s="262">
        <v>9.0414153142015508E-2</v>
      </c>
      <c r="N38" s="121"/>
      <c r="O38" s="126"/>
      <c r="P38" s="121"/>
      <c r="Q38" s="121"/>
      <c r="R38" s="121"/>
      <c r="S38" s="121"/>
      <c r="T38" s="121"/>
      <c r="U38" s="121"/>
      <c r="V38" s="121"/>
    </row>
    <row r="39" spans="2:22" ht="14.5" x14ac:dyDescent="0.3">
      <c r="B39" s="43"/>
      <c r="C39" s="139"/>
      <c r="D39" s="141"/>
      <c r="E39" s="93">
        <v>7.2170476938335046E-2</v>
      </c>
      <c r="F39" s="93">
        <v>8.1069419462068623E-2</v>
      </c>
      <c r="G39" s="261"/>
      <c r="H39" s="262"/>
      <c r="I39" s="93">
        <v>7.8977009173808205E-2</v>
      </c>
      <c r="J39" s="93">
        <v>8.2541771562911065E-2</v>
      </c>
      <c r="K39" s="261"/>
      <c r="L39" s="262"/>
      <c r="N39" s="123"/>
      <c r="O39" s="123"/>
      <c r="P39" s="123"/>
      <c r="Q39" s="123"/>
      <c r="S39" s="58"/>
      <c r="T39" s="58"/>
      <c r="U39" s="58"/>
      <c r="V39" s="58"/>
    </row>
    <row r="40" spans="2:22" ht="14.5" x14ac:dyDescent="0.3">
      <c r="B40" s="43"/>
      <c r="C40" s="139"/>
      <c r="D40" s="141"/>
      <c r="E40" s="263"/>
      <c r="F40" s="263"/>
      <c r="G40" s="261"/>
      <c r="H40" s="262"/>
      <c r="I40" s="263"/>
      <c r="J40" s="263"/>
      <c r="K40" s="261"/>
      <c r="L40" s="262"/>
      <c r="N40" s="123"/>
      <c r="O40" s="123"/>
      <c r="P40" s="123"/>
      <c r="Q40" s="123"/>
      <c r="S40" s="58"/>
      <c r="T40" s="58"/>
      <c r="U40" s="58"/>
      <c r="V40" s="58"/>
    </row>
    <row r="41" spans="2:22" ht="14.5" x14ac:dyDescent="0.3">
      <c r="B41" s="137"/>
      <c r="C41" s="140" t="s">
        <v>72</v>
      </c>
      <c r="D41" s="141"/>
      <c r="E41" s="263">
        <v>2741.8619803226852</v>
      </c>
      <c r="F41" s="263">
        <v>2631.6660518724639</v>
      </c>
      <c r="G41" s="261">
        <v>110.19592845022134</v>
      </c>
      <c r="H41" s="262">
        <v>4.1873066824650973</v>
      </c>
      <c r="I41" s="263">
        <v>10207.986564526238</v>
      </c>
      <c r="J41" s="263">
        <v>9351.1325907548726</v>
      </c>
      <c r="K41" s="261">
        <v>856.85397377136542</v>
      </c>
      <c r="L41" s="262">
        <v>9.1631036717253487</v>
      </c>
      <c r="N41" s="123"/>
      <c r="O41" s="123"/>
      <c r="P41" s="123"/>
      <c r="Q41" s="123"/>
      <c r="R41" s="123"/>
      <c r="S41" s="123"/>
      <c r="T41" s="123"/>
      <c r="U41" s="123"/>
      <c r="V41" s="123"/>
    </row>
    <row r="42" spans="2:22" ht="14.5" x14ac:dyDescent="0.3">
      <c r="B42" s="137"/>
      <c r="C42" s="141"/>
      <c r="D42" s="139" t="s">
        <v>6</v>
      </c>
      <c r="E42" s="260">
        <v>13547.215220130696</v>
      </c>
      <c r="F42" s="260">
        <v>14180.771642403412</v>
      </c>
      <c r="G42" s="261">
        <v>-633.55642227271528</v>
      </c>
      <c r="H42" s="262">
        <v>-4.4677147213784352</v>
      </c>
      <c r="I42" s="260">
        <v>50179.605807485917</v>
      </c>
      <c r="J42" s="260">
        <v>48695.155313466064</v>
      </c>
      <c r="K42" s="261">
        <v>1484.4504940198531</v>
      </c>
      <c r="L42" s="262">
        <v>3.0484562262179438</v>
      </c>
      <c r="N42" s="121"/>
      <c r="O42" s="121"/>
      <c r="P42" s="121"/>
      <c r="Q42" s="121"/>
      <c r="R42" s="121"/>
      <c r="S42" s="121"/>
      <c r="T42" s="121"/>
      <c r="U42" s="121"/>
      <c r="V42" s="121"/>
    </row>
    <row r="43" spans="2:22" ht="15" thickBot="1" x14ac:dyDescent="0.35">
      <c r="B43" s="137"/>
      <c r="C43" s="217"/>
      <c r="D43" s="217" t="s">
        <v>33</v>
      </c>
      <c r="E43" s="268">
        <v>0.20990352495924133</v>
      </c>
      <c r="F43" s="268">
        <v>0.21834361389065104</v>
      </c>
      <c r="G43" s="269"/>
      <c r="H43" s="270"/>
      <c r="I43" s="268">
        <v>0.20239750041709612</v>
      </c>
      <c r="J43" s="268">
        <v>0.20546092716944195</v>
      </c>
      <c r="K43" s="269"/>
      <c r="L43" s="270"/>
      <c r="N43" s="123"/>
      <c r="O43" s="123"/>
      <c r="P43" s="123"/>
      <c r="Q43" s="123"/>
    </row>
    <row r="44" spans="2:22" ht="6" customHeight="1" x14ac:dyDescent="0.3">
      <c r="C44" s="72"/>
      <c r="D44" s="72"/>
      <c r="E44" s="143"/>
      <c r="F44" s="143"/>
      <c r="G44" s="143"/>
      <c r="H44" s="143"/>
      <c r="I44" s="72"/>
      <c r="J44" s="72"/>
      <c r="K44" s="72"/>
      <c r="L44" s="72"/>
    </row>
    <row r="45" spans="2:22" x14ac:dyDescent="0.3">
      <c r="C45" s="355" t="s">
        <v>73</v>
      </c>
      <c r="D45" s="355"/>
      <c r="E45" s="355"/>
      <c r="F45" s="355"/>
      <c r="G45" s="355"/>
      <c r="H45" s="355"/>
      <c r="I45" s="355"/>
      <c r="J45" s="355"/>
      <c r="K45" s="355"/>
      <c r="L45" s="355"/>
    </row>
    <row r="46" spans="2:22" ht="15" x14ac:dyDescent="0.3">
      <c r="C46" s="353" t="s">
        <v>74</v>
      </c>
      <c r="D46" s="353"/>
      <c r="E46" s="353"/>
      <c r="F46" s="353"/>
      <c r="G46" s="353"/>
      <c r="H46" s="353"/>
      <c r="I46" s="353"/>
      <c r="J46" s="353"/>
      <c r="K46" s="353"/>
      <c r="L46" s="353"/>
    </row>
    <row r="47" spans="2:22" ht="15" x14ac:dyDescent="0.3">
      <c r="C47" s="353" t="s">
        <v>75</v>
      </c>
      <c r="D47" s="353"/>
      <c r="E47" s="353"/>
      <c r="F47" s="353"/>
      <c r="G47" s="353"/>
      <c r="H47" s="353"/>
      <c r="I47" s="353"/>
      <c r="J47" s="353"/>
      <c r="K47" s="353"/>
      <c r="L47" s="353"/>
    </row>
    <row r="48" spans="2:22" ht="15" customHeight="1" x14ac:dyDescent="0.3">
      <c r="C48" s="127"/>
      <c r="E48" s="44"/>
      <c r="F48" s="44"/>
    </row>
    <row r="49" spans="1:14" ht="15" customHeight="1" x14ac:dyDescent="0.3">
      <c r="C49" s="127"/>
      <c r="E49" s="44"/>
      <c r="F49" s="44"/>
    </row>
    <row r="50" spans="1:14" x14ac:dyDescent="0.3">
      <c r="E50" s="129"/>
      <c r="F50" s="129"/>
    </row>
    <row r="51" spans="1:14" x14ac:dyDescent="0.3">
      <c r="E51" s="130"/>
      <c r="F51" s="131"/>
    </row>
    <row r="52" spans="1:14" x14ac:dyDescent="0.3">
      <c r="E52" s="130"/>
      <c r="F52" s="131"/>
    </row>
    <row r="53" spans="1:14" x14ac:dyDescent="0.3">
      <c r="E53" s="132"/>
      <c r="F53" s="132"/>
    </row>
    <row r="54" spans="1:14" x14ac:dyDescent="0.3">
      <c r="E54" s="56"/>
      <c r="F54" s="130"/>
    </row>
    <row r="55" spans="1:14" x14ac:dyDescent="0.3">
      <c r="E55" s="130"/>
      <c r="F55" s="130"/>
    </row>
    <row r="56" spans="1:14" x14ac:dyDescent="0.3">
      <c r="E56" s="133"/>
      <c r="F56" s="133"/>
      <c r="H56" s="129"/>
    </row>
    <row r="57" spans="1:14" x14ac:dyDescent="0.3">
      <c r="E57" s="133"/>
      <c r="F57" s="133"/>
    </row>
    <row r="58" spans="1:14" s="117" customFormat="1" ht="14.5" x14ac:dyDescent="0.35">
      <c r="A58" s="44"/>
      <c r="B58" s="44"/>
      <c r="C58" s="44"/>
      <c r="D58" s="44"/>
      <c r="E58" s="134"/>
      <c r="F58" s="134"/>
      <c r="G58" s="129"/>
      <c r="I58" s="44"/>
      <c r="J58" s="44"/>
      <c r="K58" s="44"/>
      <c r="L58" s="44"/>
      <c r="M58" s="44"/>
      <c r="N58" s="44"/>
    </row>
    <row r="60" spans="1:14" s="117" customFormat="1" x14ac:dyDescent="0.3">
      <c r="A60" s="44"/>
      <c r="B60" s="44"/>
      <c r="C60" s="44"/>
      <c r="D60" s="44"/>
      <c r="E60" s="133"/>
      <c r="F60" s="133"/>
      <c r="I60" s="44"/>
      <c r="J60" s="44"/>
      <c r="K60" s="44"/>
      <c r="L60" s="44"/>
      <c r="M60" s="44"/>
      <c r="N60" s="44"/>
    </row>
    <row r="61" spans="1:14" s="117" customFormat="1" x14ac:dyDescent="0.3">
      <c r="A61" s="44"/>
      <c r="B61" s="44"/>
      <c r="C61" s="44"/>
      <c r="D61" s="44"/>
      <c r="E61" s="133"/>
      <c r="F61" s="133"/>
      <c r="I61" s="44"/>
      <c r="J61" s="44"/>
      <c r="K61" s="44"/>
      <c r="L61" s="44"/>
      <c r="M61" s="44"/>
      <c r="N61" s="44"/>
    </row>
    <row r="62" spans="1:14" s="117" customFormat="1" ht="14.5" x14ac:dyDescent="0.35">
      <c r="A62" s="44"/>
      <c r="B62" s="44"/>
      <c r="C62" s="44"/>
      <c r="D62" s="44"/>
      <c r="E62" s="134"/>
      <c r="F62" s="134"/>
      <c r="I62" s="44"/>
      <c r="J62" s="44"/>
      <c r="K62" s="44"/>
      <c r="L62" s="44"/>
      <c r="M62" s="44"/>
      <c r="N62" s="44"/>
    </row>
    <row r="64" spans="1:14" s="117" customFormat="1" x14ac:dyDescent="0.3">
      <c r="A64" s="44"/>
      <c r="B64" s="44"/>
      <c r="C64" s="44"/>
      <c r="D64" s="44"/>
      <c r="E64" s="133"/>
      <c r="F64" s="133"/>
      <c r="I64" s="44"/>
      <c r="J64" s="44"/>
      <c r="K64" s="44"/>
      <c r="L64" s="44"/>
      <c r="M64" s="44"/>
      <c r="N64" s="44"/>
    </row>
    <row r="65" spans="1:14" s="117" customFormat="1" x14ac:dyDescent="0.3">
      <c r="A65" s="44"/>
      <c r="B65" s="44"/>
      <c r="C65" s="44"/>
      <c r="D65" s="44"/>
      <c r="E65" s="133"/>
      <c r="F65" s="133"/>
      <c r="I65" s="44"/>
      <c r="J65" s="44"/>
      <c r="K65" s="44"/>
      <c r="L65" s="44"/>
      <c r="M65" s="44"/>
      <c r="N65" s="44"/>
    </row>
    <row r="66" spans="1:14" s="117" customFormat="1" x14ac:dyDescent="0.3">
      <c r="A66" s="44"/>
      <c r="B66" s="44"/>
      <c r="C66" s="44"/>
      <c r="D66" s="44"/>
      <c r="E66" s="128"/>
      <c r="F66" s="128"/>
      <c r="I66" s="44"/>
      <c r="J66" s="44"/>
      <c r="K66" s="44"/>
      <c r="L66" s="44"/>
      <c r="M66" s="44"/>
      <c r="N66" s="44"/>
    </row>
    <row r="67" spans="1:14" s="117" customFormat="1" x14ac:dyDescent="0.3">
      <c r="A67" s="44"/>
      <c r="B67" s="44"/>
      <c r="C67" s="44"/>
      <c r="D67" s="44"/>
      <c r="E67" s="44"/>
      <c r="F67" s="44"/>
      <c r="I67" s="44"/>
      <c r="J67" s="44"/>
      <c r="K67" s="44"/>
      <c r="L67" s="44"/>
      <c r="M67" s="44"/>
      <c r="N67" s="44"/>
    </row>
    <row r="68" spans="1:14" s="117" customFormat="1" x14ac:dyDescent="0.3">
      <c r="A68" s="44"/>
      <c r="B68" s="44"/>
      <c r="C68" s="44"/>
      <c r="D68" s="44"/>
      <c r="E68" s="133"/>
      <c r="F68" s="130"/>
      <c r="I68" s="44"/>
      <c r="J68" s="44"/>
      <c r="K68" s="44"/>
      <c r="L68" s="44"/>
      <c r="M68" s="44"/>
      <c r="N68" s="44"/>
    </row>
    <row r="72" spans="1:14" s="117" customFormat="1" x14ac:dyDescent="0.3">
      <c r="A72" s="44"/>
      <c r="B72" s="44"/>
      <c r="C72" s="44"/>
      <c r="D72" s="44"/>
      <c r="E72" s="129"/>
      <c r="I72" s="44"/>
      <c r="J72" s="44"/>
      <c r="K72" s="44"/>
      <c r="L72" s="44"/>
      <c r="M72" s="44"/>
      <c r="N72" s="44"/>
    </row>
    <row r="74" spans="1:14" s="117" customFormat="1" x14ac:dyDescent="0.3">
      <c r="A74" s="44"/>
      <c r="B74" s="44"/>
      <c r="C74" s="44"/>
      <c r="D74" s="44"/>
      <c r="F74" s="129"/>
      <c r="I74" s="44"/>
      <c r="J74" s="44"/>
      <c r="K74" s="44"/>
      <c r="L74" s="44"/>
      <c r="M74" s="44"/>
      <c r="N74" s="44"/>
    </row>
    <row r="75" spans="1:14" s="117" customFormat="1" x14ac:dyDescent="0.3">
      <c r="A75" s="44"/>
      <c r="B75" s="44"/>
      <c r="C75" s="44"/>
      <c r="D75" s="44"/>
      <c r="F75" s="129"/>
      <c r="I75" s="44"/>
      <c r="J75" s="44"/>
      <c r="K75" s="44"/>
      <c r="L75" s="44"/>
      <c r="M75" s="44"/>
      <c r="N75" s="44"/>
    </row>
  </sheetData>
  <mergeCells count="11">
    <mergeCell ref="B1:L1"/>
    <mergeCell ref="B2:L2"/>
    <mergeCell ref="B3:L3"/>
    <mergeCell ref="N4:Q4"/>
    <mergeCell ref="S4:V4"/>
    <mergeCell ref="C47:L47"/>
    <mergeCell ref="G6:H6"/>
    <mergeCell ref="K6:L6"/>
    <mergeCell ref="C45:L45"/>
    <mergeCell ref="C46:L46"/>
    <mergeCell ref="C32:D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54"/>
  <sheetViews>
    <sheetView showGridLines="0" topLeftCell="A22" zoomScale="96" zoomScaleNormal="96" zoomScalePageLayoutView="90" workbookViewId="0">
      <selection activeCell="S34" sqref="S34"/>
    </sheetView>
  </sheetViews>
  <sheetFormatPr defaultColWidth="11.453125" defaultRowHeight="14" x14ac:dyDescent="0.3"/>
  <cols>
    <col min="1" max="1" width="5.1796875" style="44" customWidth="1"/>
    <col min="2" max="2" width="1.26953125" style="44" customWidth="1"/>
    <col min="3" max="3" width="6.81640625" style="44" customWidth="1"/>
    <col min="4" max="4" width="37.54296875" style="44" customWidth="1"/>
    <col min="5" max="6" width="15.54296875" style="44" customWidth="1"/>
    <col min="7" max="7" width="2.1796875" style="44" hidden="1" customWidth="1"/>
    <col min="8" max="9" width="10.54296875" style="44" customWidth="1"/>
    <col min="10" max="10" width="1.26953125" style="44" hidden="1" customWidth="1"/>
    <col min="11" max="11" width="14.1796875" style="44" bestFit="1" customWidth="1"/>
    <col min="12" max="12" width="11.453125" style="44"/>
    <col min="13" max="13" width="12.26953125" style="44" bestFit="1" customWidth="1"/>
    <col min="14" max="14" width="12.54296875" style="44" bestFit="1" customWidth="1"/>
    <col min="15" max="16384" width="11.453125" style="44"/>
  </cols>
  <sheetData>
    <row r="1" spans="2:11" ht="23" x14ac:dyDescent="0.3">
      <c r="B1" s="362" t="s">
        <v>50</v>
      </c>
      <c r="C1" s="362"/>
      <c r="D1" s="362"/>
      <c r="E1" s="362"/>
      <c r="F1" s="362"/>
      <c r="G1" s="362"/>
      <c r="H1" s="362"/>
      <c r="I1" s="362"/>
      <c r="J1" s="362"/>
    </row>
    <row r="2" spans="2:11" ht="18.75" customHeight="1" x14ac:dyDescent="0.3">
      <c r="B2" s="361" t="s">
        <v>76</v>
      </c>
      <c r="C2" s="361"/>
      <c r="D2" s="361"/>
      <c r="E2" s="361"/>
      <c r="F2" s="361"/>
      <c r="G2" s="361"/>
      <c r="H2" s="361"/>
      <c r="I2" s="361"/>
      <c r="J2" s="361"/>
      <c r="K2" s="144"/>
    </row>
    <row r="3" spans="2:11" ht="18.75" customHeight="1" x14ac:dyDescent="0.3">
      <c r="B3" s="363" t="s">
        <v>52</v>
      </c>
      <c r="C3" s="363"/>
      <c r="D3" s="363"/>
      <c r="E3" s="363"/>
      <c r="F3" s="363"/>
      <c r="G3" s="363"/>
      <c r="H3" s="363"/>
      <c r="I3" s="363"/>
      <c r="J3" s="363"/>
      <c r="K3" s="144"/>
    </row>
    <row r="4" spans="2:11" ht="9.75" customHeight="1" x14ac:dyDescent="0.3">
      <c r="B4" s="145"/>
      <c r="C4" s="145"/>
      <c r="D4" s="145"/>
      <c r="E4" s="145"/>
      <c r="F4" s="145"/>
      <c r="G4" s="145"/>
      <c r="H4" s="145"/>
      <c r="I4" s="146"/>
      <c r="J4" s="145"/>
      <c r="K4" s="144"/>
    </row>
    <row r="5" spans="2:11" x14ac:dyDescent="0.3">
      <c r="B5" s="145"/>
      <c r="C5" s="145"/>
      <c r="D5" s="145"/>
      <c r="E5" s="295" t="s">
        <v>77</v>
      </c>
      <c r="F5" s="295" t="s">
        <v>77</v>
      </c>
      <c r="G5" s="296"/>
      <c r="H5" s="360" t="s">
        <v>53</v>
      </c>
      <c r="I5" s="360"/>
      <c r="J5" s="145"/>
      <c r="K5" s="144"/>
    </row>
    <row r="6" spans="2:11" ht="14.5" thickBot="1" x14ac:dyDescent="0.35">
      <c r="B6" s="145"/>
      <c r="C6" s="145"/>
      <c r="D6" s="145"/>
      <c r="E6" s="329">
        <v>2025</v>
      </c>
      <c r="F6" s="329">
        <v>2024</v>
      </c>
      <c r="G6" s="285"/>
      <c r="H6" s="286" t="s">
        <v>54</v>
      </c>
      <c r="I6" s="286" t="s">
        <v>37</v>
      </c>
      <c r="J6" s="145"/>
      <c r="K6" s="144"/>
    </row>
    <row r="7" spans="2:11" ht="21" customHeight="1" x14ac:dyDescent="0.3">
      <c r="B7" s="147"/>
      <c r="C7" s="148" t="s">
        <v>78</v>
      </c>
      <c r="D7" s="149"/>
      <c r="E7" s="147"/>
      <c r="F7" s="147"/>
      <c r="G7" s="150"/>
      <c r="H7" s="151"/>
      <c r="I7" s="151"/>
      <c r="J7" s="144"/>
      <c r="K7" s="144"/>
    </row>
    <row r="8" spans="2:11" ht="15" customHeight="1" x14ac:dyDescent="0.3">
      <c r="B8" s="147"/>
      <c r="C8" s="304" t="s">
        <v>79</v>
      </c>
      <c r="D8" s="304"/>
      <c r="E8" s="305">
        <v>28572.688288713274</v>
      </c>
      <c r="F8" s="305">
        <v>29544.59890381918</v>
      </c>
      <c r="G8" s="152"/>
      <c r="H8" s="153">
        <v>-971.91061510590589</v>
      </c>
      <c r="I8" s="154">
        <v>-3.289638888887636</v>
      </c>
      <c r="J8" s="144"/>
      <c r="K8" s="59"/>
    </row>
    <row r="9" spans="2:11" ht="14.25" customHeight="1" x14ac:dyDescent="0.3">
      <c r="B9" s="147"/>
      <c r="C9" s="304" t="s">
        <v>80</v>
      </c>
      <c r="D9" s="304"/>
      <c r="E9" s="305">
        <v>21831.354274298839</v>
      </c>
      <c r="F9" s="305">
        <v>23551.530907713157</v>
      </c>
      <c r="G9" s="152"/>
      <c r="H9" s="153">
        <v>-1720.1766334143176</v>
      </c>
      <c r="I9" s="154">
        <v>-7.3038845761442932</v>
      </c>
      <c r="J9" s="144"/>
      <c r="K9" s="144"/>
    </row>
    <row r="10" spans="2:11" ht="14.5" x14ac:dyDescent="0.3">
      <c r="B10" s="147"/>
      <c r="C10" s="304" t="s">
        <v>81</v>
      </c>
      <c r="D10" s="304"/>
      <c r="E10" s="305">
        <v>14359.928526222697</v>
      </c>
      <c r="F10" s="305">
        <v>13181.790293029748</v>
      </c>
      <c r="G10" s="152"/>
      <c r="H10" s="153">
        <v>1178.138233192949</v>
      </c>
      <c r="I10" s="154">
        <v>8.9376192990714198</v>
      </c>
      <c r="J10" s="144"/>
      <c r="K10" s="144"/>
    </row>
    <row r="11" spans="2:11" ht="14.5" x14ac:dyDescent="0.3">
      <c r="B11" s="147"/>
      <c r="C11" s="304" t="s">
        <v>82</v>
      </c>
      <c r="D11" s="304"/>
      <c r="E11" s="305">
        <v>1567.4973434006843</v>
      </c>
      <c r="F11" s="305">
        <v>1384.7778972344479</v>
      </c>
      <c r="G11" s="152"/>
      <c r="H11" s="153">
        <v>182.71944616623637</v>
      </c>
      <c r="I11" s="154">
        <v>13.194855762151247</v>
      </c>
      <c r="J11" s="144"/>
      <c r="K11" s="144"/>
    </row>
    <row r="12" spans="2:11" ht="14.5" x14ac:dyDescent="0.3">
      <c r="B12" s="147"/>
      <c r="C12" s="149"/>
      <c r="D12" s="155" t="s">
        <v>83</v>
      </c>
      <c r="E12" s="156">
        <v>66331.468432635505</v>
      </c>
      <c r="F12" s="156">
        <v>67662.69800179654</v>
      </c>
      <c r="G12" s="152"/>
      <c r="H12" s="153">
        <v>-1331.2295691610343</v>
      </c>
      <c r="I12" s="154">
        <v>-1.9674497300206539</v>
      </c>
      <c r="J12" s="144"/>
      <c r="K12" s="144"/>
    </row>
    <row r="13" spans="2:11" ht="14.5" x14ac:dyDescent="0.3">
      <c r="B13" s="147"/>
      <c r="C13" s="149"/>
      <c r="D13" s="149"/>
      <c r="E13" s="157"/>
      <c r="F13" s="157"/>
      <c r="G13" s="152"/>
      <c r="H13" s="153"/>
      <c r="I13" s="154"/>
      <c r="J13" s="144"/>
      <c r="K13" s="144"/>
    </row>
    <row r="14" spans="2:11" ht="14.5" x14ac:dyDescent="0.3">
      <c r="B14" s="147"/>
      <c r="C14" s="304" t="s">
        <v>84</v>
      </c>
      <c r="D14" s="304"/>
      <c r="E14" s="305">
        <v>14030.973698482281</v>
      </c>
      <c r="F14" s="305">
        <v>13517.775193563712</v>
      </c>
      <c r="G14" s="152"/>
      <c r="H14" s="153">
        <v>513.1985049185696</v>
      </c>
      <c r="I14" s="154">
        <v>3.7964716646783803</v>
      </c>
      <c r="J14" s="144"/>
      <c r="K14" s="144"/>
    </row>
    <row r="15" spans="2:11" ht="14.5" x14ac:dyDescent="0.3">
      <c r="B15" s="147"/>
      <c r="C15" s="304" t="s">
        <v>85</v>
      </c>
      <c r="D15" s="304"/>
      <c r="E15" s="305">
        <v>87708.995133137461</v>
      </c>
      <c r="F15" s="305">
        <v>83097.090045069941</v>
      </c>
      <c r="G15" s="152"/>
      <c r="H15" s="153">
        <v>4611.9050880675204</v>
      </c>
      <c r="I15" s="154">
        <v>5.5500199652793292</v>
      </c>
      <c r="J15" s="144"/>
      <c r="K15" s="144"/>
    </row>
    <row r="16" spans="2:11" ht="14.5" x14ac:dyDescent="0.3">
      <c r="B16" s="147"/>
      <c r="C16" s="304" t="s">
        <v>86</v>
      </c>
      <c r="D16" s="304"/>
      <c r="E16" s="305">
        <v>1945.1021782052483</v>
      </c>
      <c r="F16" s="305">
        <v>1566.6647239526301</v>
      </c>
      <c r="G16" s="152"/>
      <c r="H16" s="153">
        <v>378.43745425261818</v>
      </c>
      <c r="I16" s="154">
        <v>24.155612140026751</v>
      </c>
      <c r="J16" s="144"/>
      <c r="K16" s="144"/>
    </row>
    <row r="17" spans="2:17" ht="14.5" x14ac:dyDescent="0.3">
      <c r="B17" s="147"/>
      <c r="C17" s="304" t="s">
        <v>87</v>
      </c>
      <c r="D17" s="304"/>
      <c r="E17" s="305">
        <v>124466.42962715248</v>
      </c>
      <c r="F17" s="305">
        <v>126791.96100149247</v>
      </c>
      <c r="G17" s="152"/>
      <c r="H17" s="153">
        <v>-2325.5313743399893</v>
      </c>
      <c r="I17" s="154">
        <v>-1.8341315616315912</v>
      </c>
      <c r="J17" s="144"/>
      <c r="K17" s="144"/>
      <c r="L17" s="158"/>
    </row>
    <row r="18" spans="2:17" ht="14.5" x14ac:dyDescent="0.3">
      <c r="B18" s="147"/>
      <c r="C18" s="149"/>
      <c r="D18" s="155" t="s">
        <v>88</v>
      </c>
      <c r="E18" s="156">
        <v>294482.96906961297</v>
      </c>
      <c r="F18" s="156">
        <v>292636.18896587531</v>
      </c>
      <c r="G18" s="152"/>
      <c r="H18" s="153">
        <v>1846.780103737663</v>
      </c>
      <c r="I18" s="154">
        <v>0.63108397845934583</v>
      </c>
      <c r="J18" s="144"/>
      <c r="K18" s="144"/>
    </row>
    <row r="19" spans="2:17" ht="16.5" customHeight="1" x14ac:dyDescent="0.3">
      <c r="B19" s="147"/>
      <c r="C19" s="148" t="s">
        <v>89</v>
      </c>
      <c r="D19" s="149"/>
      <c r="E19" s="157"/>
      <c r="F19" s="157"/>
      <c r="G19" s="152"/>
      <c r="H19" s="153"/>
      <c r="I19" s="154"/>
      <c r="J19" s="144"/>
      <c r="K19" s="144"/>
      <c r="L19" s="158"/>
      <c r="M19" s="158"/>
    </row>
    <row r="20" spans="2:17" ht="14.5" x14ac:dyDescent="0.3">
      <c r="B20" s="147"/>
      <c r="C20" s="304" t="s">
        <v>90</v>
      </c>
      <c r="D20" s="304"/>
      <c r="E20" s="305">
        <v>23135.153107239996</v>
      </c>
      <c r="F20" s="305">
        <v>3364.7163338945002</v>
      </c>
      <c r="G20" s="306"/>
      <c r="H20" s="307">
        <v>19770.436773345496</v>
      </c>
      <c r="I20" s="308">
        <v>587.58108593547172</v>
      </c>
      <c r="J20" s="144"/>
      <c r="K20" s="144"/>
      <c r="M20" s="117"/>
      <c r="N20" s="117"/>
    </row>
    <row r="21" spans="2:17" ht="14.5" x14ac:dyDescent="0.3">
      <c r="B21" s="147"/>
      <c r="C21" s="304" t="s">
        <v>91</v>
      </c>
      <c r="D21" s="304"/>
      <c r="E21" s="305">
        <v>12775.961657597709</v>
      </c>
      <c r="F21" s="305">
        <v>15484.71004617934</v>
      </c>
      <c r="G21" s="306"/>
      <c r="H21" s="307">
        <v>-2708.7483885816309</v>
      </c>
      <c r="I21" s="308">
        <v>-17.49305205266004</v>
      </c>
      <c r="J21" s="144"/>
      <c r="K21" s="144"/>
      <c r="L21" s="158"/>
      <c r="M21" s="249"/>
      <c r="N21" s="249"/>
    </row>
    <row r="22" spans="2:17" ht="14.5" x14ac:dyDescent="0.3">
      <c r="B22" s="147"/>
      <c r="C22" s="304" t="s">
        <v>92</v>
      </c>
      <c r="D22" s="304"/>
      <c r="E22" s="305">
        <v>683.85150334466005</v>
      </c>
      <c r="F22" s="305">
        <v>649.27367921597443</v>
      </c>
      <c r="G22" s="306"/>
      <c r="H22" s="307">
        <v>34.57782412868562</v>
      </c>
      <c r="I22" s="308">
        <v>5.3256161824455583</v>
      </c>
      <c r="J22" s="144"/>
      <c r="K22" s="144"/>
      <c r="M22" s="46"/>
      <c r="N22" s="46"/>
    </row>
    <row r="23" spans="2:17" ht="14.5" x14ac:dyDescent="0.3">
      <c r="B23" s="147"/>
      <c r="C23" s="304" t="s">
        <v>93</v>
      </c>
      <c r="D23" s="304"/>
      <c r="E23" s="305">
        <v>25244.550873549553</v>
      </c>
      <c r="F23" s="305">
        <v>25968.597954024808</v>
      </c>
      <c r="G23" s="306"/>
      <c r="H23" s="307">
        <v>-724.04708047525492</v>
      </c>
      <c r="I23" s="308">
        <v>-2.7881639268978575</v>
      </c>
      <c r="J23" s="144"/>
      <c r="K23" s="144"/>
    </row>
    <row r="24" spans="2:17" ht="14.5" x14ac:dyDescent="0.3">
      <c r="B24" s="147"/>
      <c r="C24" s="149"/>
      <c r="D24" s="155" t="s">
        <v>94</v>
      </c>
      <c r="E24" s="156">
        <v>61839.517141731922</v>
      </c>
      <c r="F24" s="156">
        <v>45467.298013314619</v>
      </c>
      <c r="G24" s="152"/>
      <c r="H24" s="153">
        <v>16372.219128417302</v>
      </c>
      <c r="I24" s="154">
        <v>36.008779592802888</v>
      </c>
      <c r="J24" s="144"/>
      <c r="K24" s="144"/>
      <c r="Q24" s="158"/>
    </row>
    <row r="25" spans="2:17" ht="14.5" x14ac:dyDescent="0.3">
      <c r="B25" s="147"/>
      <c r="C25" s="149"/>
      <c r="D25" s="149"/>
      <c r="E25" s="157"/>
      <c r="F25" s="157"/>
      <c r="G25" s="152"/>
      <c r="H25" s="153"/>
      <c r="I25" s="154"/>
      <c r="J25" s="144"/>
      <c r="K25" s="144"/>
      <c r="M25" s="117"/>
      <c r="N25" s="117"/>
    </row>
    <row r="26" spans="2:17" ht="14.5" x14ac:dyDescent="0.3">
      <c r="B26" s="147"/>
      <c r="C26" s="304" t="s">
        <v>95</v>
      </c>
      <c r="D26" s="304"/>
      <c r="E26" s="305">
        <v>39206.327327150175</v>
      </c>
      <c r="F26" s="305">
        <v>45149.24070312977</v>
      </c>
      <c r="G26" s="306"/>
      <c r="H26" s="307">
        <v>-5942.913375979595</v>
      </c>
      <c r="I26" s="308">
        <v>-13.162820201243452</v>
      </c>
      <c r="J26" s="144"/>
      <c r="K26" s="144"/>
      <c r="M26" s="249"/>
      <c r="N26" s="249"/>
    </row>
    <row r="27" spans="2:17" ht="14.5" x14ac:dyDescent="0.3">
      <c r="B27" s="147"/>
      <c r="C27" s="304" t="s">
        <v>96</v>
      </c>
      <c r="D27" s="304"/>
      <c r="E27" s="305">
        <v>1308.1658122113201</v>
      </c>
      <c r="F27" s="305">
        <v>916.54910120843499</v>
      </c>
      <c r="G27" s="306"/>
      <c r="H27" s="307">
        <v>391.61671100288515</v>
      </c>
      <c r="I27" s="308">
        <v>42.727302932985637</v>
      </c>
      <c r="J27" s="144"/>
      <c r="K27" s="144"/>
      <c r="M27" s="46"/>
      <c r="N27" s="46"/>
    </row>
    <row r="28" spans="2:17" ht="14.5" x14ac:dyDescent="0.3">
      <c r="B28" s="147"/>
      <c r="C28" s="304" t="s">
        <v>97</v>
      </c>
      <c r="D28" s="304"/>
      <c r="E28" s="305">
        <v>28926.467962715986</v>
      </c>
      <c r="F28" s="305">
        <v>27198.896614352394</v>
      </c>
      <c r="G28" s="306"/>
      <c r="H28" s="307">
        <v>1727.5713483635918</v>
      </c>
      <c r="I28" s="308">
        <v>6.3516229090410325</v>
      </c>
      <c r="J28" s="144"/>
      <c r="K28" s="144"/>
    </row>
    <row r="29" spans="2:17" ht="17.5" customHeight="1" x14ac:dyDescent="0.3">
      <c r="B29" s="147"/>
      <c r="C29" s="149"/>
      <c r="D29" s="155" t="s">
        <v>98</v>
      </c>
      <c r="E29" s="156">
        <v>131280.4782438094</v>
      </c>
      <c r="F29" s="156">
        <v>118731.98443200524</v>
      </c>
      <c r="G29" s="152"/>
      <c r="H29" s="153">
        <v>12548.493811804161</v>
      </c>
      <c r="I29" s="154">
        <v>10.568756070096995</v>
      </c>
      <c r="J29" s="144"/>
      <c r="K29" s="144"/>
    </row>
    <row r="30" spans="2:17" ht="19.5" customHeight="1" x14ac:dyDescent="0.3">
      <c r="B30" s="147"/>
      <c r="C30" s="148" t="s">
        <v>99</v>
      </c>
      <c r="D30" s="159"/>
      <c r="E30" s="156"/>
      <c r="F30" s="156"/>
      <c r="G30" s="152"/>
      <c r="H30" s="153"/>
      <c r="I30" s="154"/>
      <c r="J30" s="144"/>
      <c r="K30" s="144"/>
      <c r="M30" s="117"/>
      <c r="N30" s="117"/>
    </row>
    <row r="31" spans="2:17" ht="14.5" x14ac:dyDescent="0.3">
      <c r="B31" s="147"/>
      <c r="C31" s="304" t="s">
        <v>100</v>
      </c>
      <c r="D31" s="304"/>
      <c r="E31" s="305">
        <v>33266.558410756457</v>
      </c>
      <c r="F31" s="305">
        <v>36109.019047578702</v>
      </c>
      <c r="G31" s="306"/>
      <c r="H31" s="307">
        <v>-2842.4606368222449</v>
      </c>
      <c r="I31" s="308">
        <v>-7.8718855061581827</v>
      </c>
      <c r="J31" s="144"/>
      <c r="K31" s="144"/>
      <c r="M31" s="249"/>
      <c r="N31" s="249"/>
    </row>
    <row r="32" spans="2:17" ht="14.5" x14ac:dyDescent="0.3">
      <c r="B32" s="147"/>
      <c r="C32" s="304" t="s">
        <v>101</v>
      </c>
      <c r="D32" s="304"/>
      <c r="E32" s="305">
        <v>945.17352726000001</v>
      </c>
      <c r="F32" s="305">
        <v>945.17352726000001</v>
      </c>
      <c r="G32" s="306"/>
      <c r="H32" s="307">
        <v>0</v>
      </c>
      <c r="I32" s="308">
        <v>0</v>
      </c>
      <c r="J32" s="144"/>
      <c r="K32" s="144"/>
      <c r="M32" s="297"/>
      <c r="N32" s="162"/>
    </row>
    <row r="33" spans="2:11" ht="14.5" x14ac:dyDescent="0.3">
      <c r="B33" s="147"/>
      <c r="C33" s="304" t="s">
        <v>102</v>
      </c>
      <c r="D33" s="304"/>
      <c r="E33" s="305">
        <v>109410.3037095507</v>
      </c>
      <c r="F33" s="305">
        <v>117287.24427546916</v>
      </c>
      <c r="G33" s="306"/>
      <c r="H33" s="307">
        <v>-7876.9405659184558</v>
      </c>
      <c r="I33" s="308">
        <v>-6.7159396698059588</v>
      </c>
      <c r="J33" s="144"/>
      <c r="K33" s="144"/>
    </row>
    <row r="34" spans="2:11" ht="14.5" x14ac:dyDescent="0.3">
      <c r="B34" s="147"/>
      <c r="C34" s="304" t="s">
        <v>103</v>
      </c>
      <c r="D34" s="304"/>
      <c r="E34" s="305">
        <v>19580.455178437718</v>
      </c>
      <c r="F34" s="305">
        <v>19562.767683007372</v>
      </c>
      <c r="G34" s="306"/>
      <c r="H34" s="307">
        <v>17.687495430345734</v>
      </c>
      <c r="I34" s="308">
        <v>9.0414074925138088E-2</v>
      </c>
      <c r="J34" s="144"/>
      <c r="K34" s="144"/>
    </row>
    <row r="35" spans="2:11" ht="14.5" x14ac:dyDescent="0.3">
      <c r="B35" s="147"/>
      <c r="C35" s="149"/>
      <c r="D35" s="155" t="s">
        <v>104</v>
      </c>
      <c r="E35" s="156">
        <v>163202.49082600488</v>
      </c>
      <c r="F35" s="156">
        <v>173904.20453331523</v>
      </c>
      <c r="G35" s="152"/>
      <c r="H35" s="153">
        <v>-10701.713707310351</v>
      </c>
      <c r="I35" s="154">
        <v>-6.1537981419305998</v>
      </c>
      <c r="J35" s="144"/>
      <c r="K35" s="144"/>
    </row>
    <row r="36" spans="2:11" ht="14.5" x14ac:dyDescent="0.3">
      <c r="B36" s="147"/>
      <c r="C36" s="155"/>
      <c r="D36" s="149"/>
      <c r="E36" s="157"/>
      <c r="F36" s="157"/>
      <c r="G36" s="152"/>
      <c r="H36" s="153"/>
      <c r="I36" s="154"/>
      <c r="J36" s="144"/>
      <c r="K36" s="144"/>
    </row>
    <row r="37" spans="2:11" ht="15" thickBot="1" x14ac:dyDescent="0.35">
      <c r="B37" s="147"/>
      <c r="C37" s="287" t="s">
        <v>105</v>
      </c>
      <c r="D37" s="288"/>
      <c r="E37" s="289">
        <v>294482.96906981431</v>
      </c>
      <c r="F37" s="289">
        <v>292636.18896532047</v>
      </c>
      <c r="G37" s="290"/>
      <c r="H37" s="291">
        <v>1846.7801044938387</v>
      </c>
      <c r="I37" s="292">
        <v>0.63108397871893818</v>
      </c>
      <c r="J37" s="144"/>
      <c r="K37" s="144"/>
    </row>
    <row r="38" spans="2:11" x14ac:dyDescent="0.3">
      <c r="B38" s="144"/>
      <c r="C38" s="144"/>
      <c r="D38" s="144"/>
      <c r="E38" s="144"/>
      <c r="F38" s="144"/>
      <c r="G38" s="144"/>
      <c r="H38" s="144"/>
      <c r="I38" s="144"/>
      <c r="J38" s="144"/>
      <c r="K38" s="144"/>
    </row>
    <row r="39" spans="2:11" x14ac:dyDescent="0.3">
      <c r="E39" s="160"/>
      <c r="F39" s="160"/>
    </row>
    <row r="40" spans="2:11" ht="14.5" x14ac:dyDescent="0.35">
      <c r="E40" s="56"/>
      <c r="F40" s="56"/>
      <c r="I40" s="161"/>
    </row>
    <row r="41" spans="2:11" x14ac:dyDescent="0.3">
      <c r="I41" s="57"/>
    </row>
    <row r="42" spans="2:11" ht="14.5" x14ac:dyDescent="0.35">
      <c r="E42" s="59"/>
      <c r="F42" s="59"/>
      <c r="I42" s="161"/>
    </row>
    <row r="43" spans="2:11" x14ac:dyDescent="0.3">
      <c r="F43" s="158"/>
    </row>
    <row r="44" spans="2:11" x14ac:dyDescent="0.3">
      <c r="E44" s="57"/>
    </row>
    <row r="45" spans="2:11" x14ac:dyDescent="0.3">
      <c r="F45" s="158"/>
      <c r="G45" s="57"/>
      <c r="I45" s="57"/>
      <c r="K45" s="57"/>
    </row>
    <row r="46" spans="2:11" x14ac:dyDescent="0.3">
      <c r="E46" s="158"/>
    </row>
    <row r="48" spans="2:11" x14ac:dyDescent="0.3">
      <c r="E48" s="162"/>
      <c r="G48" s="57"/>
      <c r="I48" s="57"/>
      <c r="K48" s="57"/>
    </row>
    <row r="49" spans="5:11" x14ac:dyDescent="0.3">
      <c r="E49" s="162"/>
    </row>
    <row r="50" spans="5:11" x14ac:dyDescent="0.3">
      <c r="E50" s="162"/>
    </row>
    <row r="51" spans="5:11" x14ac:dyDescent="0.3">
      <c r="E51" s="162"/>
      <c r="G51" s="57"/>
      <c r="I51" s="57"/>
      <c r="K51" s="57"/>
    </row>
    <row r="52" spans="5:11" x14ac:dyDescent="0.3">
      <c r="E52" s="158"/>
    </row>
    <row r="54" spans="5:11" x14ac:dyDescent="0.3">
      <c r="E54" s="158"/>
    </row>
  </sheetData>
  <mergeCells count="4">
    <mergeCell ref="H5:I5"/>
    <mergeCell ref="B2:J2"/>
    <mergeCell ref="B1:J1"/>
    <mergeCell ref="B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M18"/>
  <sheetViews>
    <sheetView showGridLines="0" zoomScale="118" zoomScaleNormal="118" workbookViewId="0">
      <selection activeCell="I10" sqref="I10"/>
    </sheetView>
  </sheetViews>
  <sheetFormatPr defaultColWidth="11.453125" defaultRowHeight="14" x14ac:dyDescent="0.3"/>
  <cols>
    <col min="1" max="1" width="11.453125" style="44"/>
    <col min="2" max="2" width="21.1796875" style="44" customWidth="1"/>
    <col min="3" max="3" width="11.81640625" style="44" customWidth="1"/>
    <col min="4" max="4" width="7.26953125" style="44" bestFit="1" customWidth="1"/>
    <col min="5" max="5" width="13.26953125" style="44" customWidth="1"/>
    <col min="6" max="11" width="8.54296875" style="44" customWidth="1"/>
    <col min="12" max="13" width="7.54296875" style="44" customWidth="1"/>
    <col min="14" max="14" width="11.453125" style="44"/>
    <col min="15" max="15" width="19.54296875" style="44" customWidth="1"/>
    <col min="16" max="17" width="11.453125" style="44"/>
    <col min="18" max="18" width="13.26953125" style="44" customWidth="1"/>
    <col min="19" max="16384" width="11.453125" style="44"/>
  </cols>
  <sheetData>
    <row r="2" spans="2:13" ht="18" x14ac:dyDescent="0.4">
      <c r="B2" s="364" t="s">
        <v>106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2:13" ht="9.75" customHeight="1" x14ac:dyDescent="0.3"/>
    <row r="4" spans="2:13" ht="14.5" thickBot="1" x14ac:dyDescent="0.35">
      <c r="C4" s="277">
        <f>[1]Debt!C4</f>
        <v>2026</v>
      </c>
      <c r="D4" s="277">
        <f>[1]Debt!D4</f>
        <v>2027</v>
      </c>
      <c r="E4" s="277">
        <f>[1]Debt!E4</f>
        <v>2028</v>
      </c>
      <c r="F4" s="277">
        <f>[1]Debt!F4</f>
        <v>2029</v>
      </c>
      <c r="G4" s="277" t="str">
        <f>[1]Debt!G4</f>
        <v>…</v>
      </c>
      <c r="H4" s="277">
        <f>[1]Debt!H4</f>
        <v>2032</v>
      </c>
      <c r="I4" s="277">
        <f>[1]Debt!I4</f>
        <v>2033</v>
      </c>
      <c r="J4" s="277">
        <f>[1]Debt!J4</f>
        <v>2034</v>
      </c>
      <c r="K4" s="277" t="str">
        <f>[1]Debt!K4</f>
        <v>Total</v>
      </c>
    </row>
    <row r="5" spans="2:13" ht="17.25" customHeight="1" x14ac:dyDescent="0.3">
      <c r="B5" s="99" t="s">
        <v>107</v>
      </c>
      <c r="C5" s="213">
        <v>23135.153115898382</v>
      </c>
      <c r="D5" s="213">
        <v>10146.562337802126</v>
      </c>
      <c r="E5" s="213">
        <v>3078.6149933192046</v>
      </c>
      <c r="F5" s="213">
        <v>9371.102683557936</v>
      </c>
      <c r="G5" s="213">
        <v>0</v>
      </c>
      <c r="H5" s="213">
        <v>13562.506583100188</v>
      </c>
      <c r="I5" s="213">
        <v>0</v>
      </c>
      <c r="J5" s="213">
        <v>3047.5407207123226</v>
      </c>
      <c r="K5" s="213">
        <v>62341.480434390163</v>
      </c>
    </row>
    <row r="6" spans="2:13" ht="16" customHeight="1" thickBot="1" x14ac:dyDescent="0.35">
      <c r="B6" s="278" t="s">
        <v>108</v>
      </c>
      <c r="C6" s="95">
        <v>0.37110368497338514</v>
      </c>
      <c r="D6" s="95">
        <v>0.16275780214235752</v>
      </c>
      <c r="E6" s="95">
        <v>4.9383090870920542E-2</v>
      </c>
      <c r="F6" s="95">
        <v>0.15031889872137916</v>
      </c>
      <c r="G6" s="95">
        <v>0</v>
      </c>
      <c r="H6" s="95">
        <v>0.21755188501456477</v>
      </c>
      <c r="I6" s="95">
        <v>0</v>
      </c>
      <c r="J6" s="95">
        <v>4.8884638277392783E-2</v>
      </c>
      <c r="K6" s="95">
        <v>0.99999999999999989</v>
      </c>
    </row>
    <row r="7" spans="2:13" ht="2.5" customHeight="1" x14ac:dyDescent="0.3"/>
    <row r="8" spans="2:13" ht="13" customHeight="1" x14ac:dyDescent="0.3"/>
    <row r="9" spans="2:13" ht="17.149999999999999" customHeight="1" thickBot="1" x14ac:dyDescent="0.35">
      <c r="B9" s="277" t="s">
        <v>109</v>
      </c>
      <c r="C9" s="277" t="s">
        <v>110</v>
      </c>
      <c r="D9" s="277" t="s">
        <v>111</v>
      </c>
      <c r="E9" s="277" t="s">
        <v>112</v>
      </c>
    </row>
    <row r="10" spans="2:13" ht="17.5" customHeight="1" x14ac:dyDescent="0.3">
      <c r="B10" s="171" t="s">
        <v>113</v>
      </c>
      <c r="C10" s="213" t="s">
        <v>117</v>
      </c>
      <c r="D10" s="213" t="s">
        <v>118</v>
      </c>
      <c r="E10" s="213" t="s">
        <v>114</v>
      </c>
    </row>
    <row r="11" spans="2:13" ht="15" customHeight="1" x14ac:dyDescent="0.3">
      <c r="B11" s="171" t="s">
        <v>115</v>
      </c>
      <c r="C11" s="213" t="s">
        <v>119</v>
      </c>
      <c r="D11" s="213" t="s">
        <v>120</v>
      </c>
      <c r="E11" s="213" t="s">
        <v>114</v>
      </c>
    </row>
    <row r="12" spans="2:13" ht="15" customHeight="1" thickBot="1" x14ac:dyDescent="0.35">
      <c r="B12" s="278" t="s">
        <v>116</v>
      </c>
      <c r="C12" s="274" t="s">
        <v>121</v>
      </c>
      <c r="D12" s="279" t="s">
        <v>122</v>
      </c>
      <c r="E12" s="274" t="s">
        <v>114</v>
      </c>
    </row>
    <row r="13" spans="2:13" ht="15" customHeight="1" x14ac:dyDescent="0.3"/>
    <row r="15" spans="2:13" ht="15" customHeight="1" x14ac:dyDescent="0.3"/>
    <row r="16" spans="2:13" ht="14.5" customHeight="1" x14ac:dyDescent="0.3"/>
    <row r="17" ht="14.5" customHeight="1" x14ac:dyDescent="0.3"/>
    <row r="18" ht="15" customHeight="1" x14ac:dyDescent="0.3"/>
  </sheetData>
  <mergeCells count="1">
    <mergeCell ref="B2:M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37"/>
  <sheetViews>
    <sheetView showGridLines="0" zoomScale="105" zoomScaleNormal="80" workbookViewId="0">
      <selection activeCell="L24" sqref="L24"/>
    </sheetView>
  </sheetViews>
  <sheetFormatPr defaultColWidth="11.453125" defaultRowHeight="14" outlineLevelRow="2" x14ac:dyDescent="0.3"/>
  <cols>
    <col min="1" max="1" width="5.1796875" style="44" customWidth="1"/>
    <col min="2" max="2" width="1.26953125" style="44" customWidth="1"/>
    <col min="3" max="3" width="5.453125" style="44" customWidth="1"/>
    <col min="4" max="5" width="11.453125" style="44"/>
    <col min="6" max="6" width="32" style="44" customWidth="1"/>
    <col min="7" max="7" width="19.1796875" style="44" bestFit="1" customWidth="1"/>
    <col min="8" max="8" width="14.1796875" style="44" customWidth="1"/>
    <col min="9" max="9" width="5.1796875" style="44" customWidth="1"/>
    <col min="10" max="10" width="11.453125" style="44" customWidth="1"/>
    <col min="11" max="16384" width="11.453125" style="44"/>
  </cols>
  <sheetData>
    <row r="1" spans="2:15" ht="23" x14ac:dyDescent="0.5">
      <c r="B1" s="370" t="s">
        <v>50</v>
      </c>
      <c r="C1" s="370"/>
      <c r="D1" s="370"/>
      <c r="E1" s="370"/>
      <c r="F1" s="370"/>
      <c r="G1" s="370"/>
      <c r="H1" s="370"/>
    </row>
    <row r="2" spans="2:15" ht="20" x14ac:dyDescent="0.4">
      <c r="B2" s="371" t="s">
        <v>123</v>
      </c>
      <c r="C2" s="371"/>
      <c r="D2" s="371"/>
      <c r="E2" s="371"/>
      <c r="F2" s="371"/>
      <c r="G2" s="371"/>
      <c r="H2" s="371"/>
    </row>
    <row r="3" spans="2:15" ht="24" customHeight="1" x14ac:dyDescent="0.3">
      <c r="B3" s="363" t="s">
        <v>124</v>
      </c>
      <c r="C3" s="363"/>
      <c r="D3" s="363"/>
      <c r="E3" s="363"/>
      <c r="F3" s="363"/>
      <c r="G3" s="363"/>
      <c r="H3" s="363"/>
      <c r="I3" s="164"/>
    </row>
    <row r="4" spans="2:15" ht="13" hidden="1" customHeight="1" x14ac:dyDescent="0.3">
      <c r="B4" s="166"/>
      <c r="C4" s="166"/>
      <c r="D4" s="166"/>
      <c r="E4" s="166"/>
      <c r="F4" s="166"/>
      <c r="G4" s="167"/>
      <c r="H4" s="167"/>
      <c r="I4" s="85"/>
      <c r="J4" s="85"/>
    </row>
    <row r="5" spans="2:15" ht="6" customHeight="1" x14ac:dyDescent="0.3">
      <c r="C5" s="50"/>
    </row>
    <row r="6" spans="2:15" ht="15.75" customHeight="1" x14ac:dyDescent="0.3">
      <c r="C6" s="50"/>
      <c r="G6" s="372" t="s">
        <v>125</v>
      </c>
      <c r="H6" s="372"/>
    </row>
    <row r="7" spans="2:15" ht="14.5" thickBot="1" x14ac:dyDescent="0.35">
      <c r="G7" s="78">
        <v>2025</v>
      </c>
      <c r="H7" s="78">
        <v>2024</v>
      </c>
    </row>
    <row r="8" spans="2:15" ht="24" customHeight="1" x14ac:dyDescent="0.3">
      <c r="C8" s="352" t="s">
        <v>126</v>
      </c>
      <c r="D8" s="352"/>
      <c r="E8" s="352"/>
      <c r="F8" s="352"/>
      <c r="G8" s="168">
        <v>35144.685930492422</v>
      </c>
      <c r="H8" s="168">
        <v>34987.148331053475</v>
      </c>
      <c r="L8" s="158"/>
      <c r="N8" s="58"/>
      <c r="O8" s="58"/>
    </row>
    <row r="9" spans="2:15" ht="14.5" x14ac:dyDescent="0.35">
      <c r="C9" s="169"/>
      <c r="D9" s="72"/>
      <c r="E9" s="72"/>
      <c r="F9" s="170"/>
      <c r="G9" s="168"/>
      <c r="H9" s="168"/>
      <c r="N9" s="58"/>
      <c r="O9" s="58"/>
    </row>
    <row r="10" spans="2:15" x14ac:dyDescent="0.3">
      <c r="C10" s="72"/>
      <c r="D10" s="369" t="s">
        <v>127</v>
      </c>
      <c r="E10" s="369"/>
      <c r="F10" s="369"/>
      <c r="G10" s="94">
        <v>10207.986563896236</v>
      </c>
      <c r="H10" s="94">
        <v>9351.1325907548726</v>
      </c>
      <c r="N10" s="58"/>
      <c r="O10" s="58"/>
    </row>
    <row r="11" spans="2:15" x14ac:dyDescent="0.3">
      <c r="C11" s="72"/>
      <c r="D11" s="369" t="s">
        <v>128</v>
      </c>
      <c r="E11" s="369"/>
      <c r="F11" s="369"/>
      <c r="G11" s="94">
        <v>-364.95755592761685</v>
      </c>
      <c r="H11" s="94">
        <v>1391.8802256227573</v>
      </c>
      <c r="N11" s="58"/>
      <c r="O11" s="58"/>
    </row>
    <row r="12" spans="2:15" x14ac:dyDescent="0.3">
      <c r="C12" s="72"/>
      <c r="D12" s="369" t="s">
        <v>129</v>
      </c>
      <c r="E12" s="369"/>
      <c r="F12" s="369"/>
      <c r="G12" s="94">
        <v>3973.2145559276169</v>
      </c>
      <c r="H12" s="94">
        <v>2361.3440000000001</v>
      </c>
      <c r="N12" s="58"/>
      <c r="O12" s="58"/>
    </row>
    <row r="13" spans="2:15" x14ac:dyDescent="0.3">
      <c r="C13" s="72"/>
      <c r="D13" s="369" t="s">
        <v>130</v>
      </c>
      <c r="E13" s="369"/>
      <c r="F13" s="369"/>
      <c r="G13" s="94">
        <v>1868.699758810747</v>
      </c>
      <c r="H13" s="94">
        <v>1677.056899358593</v>
      </c>
      <c r="N13" s="58"/>
      <c r="O13" s="58"/>
    </row>
    <row r="14" spans="2:15" ht="14.5" x14ac:dyDescent="0.35">
      <c r="C14" s="72"/>
      <c r="D14" s="72"/>
      <c r="E14" s="72"/>
      <c r="F14" s="170"/>
      <c r="G14" s="94"/>
      <c r="H14" s="94"/>
      <c r="N14" s="58"/>
      <c r="O14" s="58"/>
    </row>
    <row r="15" spans="2:15" x14ac:dyDescent="0.3">
      <c r="C15" s="368" t="s">
        <v>131</v>
      </c>
      <c r="D15" s="368"/>
      <c r="E15" s="368"/>
      <c r="F15" s="368"/>
      <c r="G15" s="168">
        <v>50829.629253199404</v>
      </c>
      <c r="H15" s="168">
        <v>49768.562046789695</v>
      </c>
      <c r="L15" s="158"/>
      <c r="N15" s="58"/>
      <c r="O15" s="58"/>
    </row>
    <row r="16" spans="2:15" x14ac:dyDescent="0.3">
      <c r="C16" s="72"/>
      <c r="D16" s="369" t="s">
        <v>132</v>
      </c>
      <c r="E16" s="369"/>
      <c r="F16" s="369"/>
      <c r="G16" s="94">
        <v>-13112.311131900498</v>
      </c>
      <c r="H16" s="94">
        <v>-11438.148606489274</v>
      </c>
      <c r="N16" s="58"/>
      <c r="O16" s="58"/>
    </row>
    <row r="17" spans="3:15" x14ac:dyDescent="0.3">
      <c r="C17" s="368" t="s">
        <v>133</v>
      </c>
      <c r="D17" s="368"/>
      <c r="E17" s="368"/>
      <c r="F17" s="368"/>
      <c r="G17" s="168">
        <v>37717.318121298907</v>
      </c>
      <c r="H17" s="168">
        <v>38330.413440300421</v>
      </c>
      <c r="K17" s="158"/>
      <c r="L17" s="158"/>
      <c r="N17" s="58"/>
      <c r="O17" s="58"/>
    </row>
    <row r="18" spans="3:15" ht="14.5" x14ac:dyDescent="0.35">
      <c r="C18" s="72"/>
      <c r="D18" s="72"/>
      <c r="E18" s="72"/>
      <c r="F18" s="170"/>
      <c r="G18" s="94"/>
      <c r="H18" s="94"/>
      <c r="N18" s="58"/>
      <c r="O18" s="58"/>
    </row>
    <row r="19" spans="3:15" x14ac:dyDescent="0.3">
      <c r="C19" s="369" t="s">
        <v>134</v>
      </c>
      <c r="D19" s="369"/>
      <c r="E19" s="369"/>
      <c r="F19" s="369"/>
      <c r="G19" s="94"/>
      <c r="H19" s="94"/>
      <c r="N19" s="58"/>
      <c r="O19" s="58"/>
    </row>
    <row r="20" spans="3:15" x14ac:dyDescent="0.3">
      <c r="C20" s="72"/>
      <c r="D20" s="369" t="s">
        <v>135</v>
      </c>
      <c r="E20" s="369"/>
      <c r="F20" s="369"/>
      <c r="G20" s="94">
        <v>-26500.381106940757</v>
      </c>
      <c r="H20" s="94">
        <v>-16080.221000000001</v>
      </c>
      <c r="L20" s="158"/>
      <c r="N20" s="58"/>
      <c r="O20" s="58"/>
    </row>
    <row r="21" spans="3:15" ht="14.5" x14ac:dyDescent="0.35">
      <c r="C21" s="72"/>
      <c r="D21" s="72"/>
      <c r="E21" s="72"/>
      <c r="F21" s="170"/>
      <c r="G21" s="94"/>
      <c r="H21" s="94"/>
      <c r="N21" s="58"/>
      <c r="O21" s="58"/>
    </row>
    <row r="22" spans="3:15" x14ac:dyDescent="0.3">
      <c r="C22" s="369" t="s">
        <v>136</v>
      </c>
      <c r="D22" s="369"/>
      <c r="E22" s="369"/>
      <c r="F22" s="369"/>
      <c r="G22" s="94"/>
      <c r="H22" s="94"/>
      <c r="N22" s="58"/>
      <c r="O22" s="58"/>
    </row>
    <row r="23" spans="3:15" outlineLevel="1" x14ac:dyDescent="0.3">
      <c r="C23" s="72"/>
      <c r="D23" s="369" t="s">
        <v>137</v>
      </c>
      <c r="E23" s="369"/>
      <c r="F23" s="369"/>
      <c r="G23" s="94">
        <v>-18851.860360000002</v>
      </c>
      <c r="H23" s="94">
        <v>-13018.537999999999</v>
      </c>
      <c r="N23" s="58"/>
      <c r="O23" s="58"/>
    </row>
    <row r="24" spans="3:15" x14ac:dyDescent="0.3">
      <c r="C24" s="72"/>
      <c r="D24" s="369" t="s">
        <v>138</v>
      </c>
      <c r="E24" s="369"/>
      <c r="F24" s="369"/>
      <c r="G24" s="94">
        <v>115.065</v>
      </c>
      <c r="H24" s="94">
        <v>-170.625</v>
      </c>
      <c r="N24" s="58"/>
      <c r="O24" s="58"/>
    </row>
    <row r="25" spans="3:15" x14ac:dyDescent="0.3">
      <c r="C25" s="72"/>
      <c r="D25" s="369" t="s">
        <v>139</v>
      </c>
      <c r="E25" s="369"/>
      <c r="F25" s="369"/>
      <c r="G25" s="94">
        <v>16663.747984200301</v>
      </c>
      <c r="H25" s="94">
        <v>-283.88116249999962</v>
      </c>
      <c r="N25" s="58"/>
      <c r="O25" s="58"/>
    </row>
    <row r="26" spans="3:15" x14ac:dyDescent="0.3">
      <c r="C26" s="72"/>
      <c r="D26" s="369" t="s">
        <v>140</v>
      </c>
      <c r="E26" s="369"/>
      <c r="F26" s="369"/>
      <c r="G26" s="94">
        <v>-5657.357</v>
      </c>
      <c r="H26" s="94">
        <v>-4448.2240000000002</v>
      </c>
      <c r="N26" s="58"/>
      <c r="O26" s="58"/>
    </row>
    <row r="27" spans="3:15" ht="15" hidden="1" customHeight="1" outlineLevel="1" x14ac:dyDescent="0.3">
      <c r="C27" s="72"/>
      <c r="D27" s="369" t="s">
        <v>141</v>
      </c>
      <c r="E27" s="369"/>
      <c r="F27" s="369"/>
      <c r="G27" s="94">
        <v>0</v>
      </c>
      <c r="H27" s="94">
        <v>0</v>
      </c>
      <c r="N27" s="58"/>
      <c r="O27" s="58"/>
    </row>
    <row r="28" spans="3:15" outlineLevel="2" x14ac:dyDescent="0.3">
      <c r="C28" s="72"/>
      <c r="D28" s="369" t="s">
        <v>142</v>
      </c>
      <c r="E28" s="369"/>
      <c r="F28" s="369"/>
      <c r="G28" s="94">
        <v>-972.74521204563098</v>
      </c>
      <c r="H28" s="94">
        <v>-722.91245377700761</v>
      </c>
      <c r="N28" s="58"/>
      <c r="O28" s="58"/>
    </row>
    <row r="29" spans="3:15" x14ac:dyDescent="0.3">
      <c r="C29" s="367" t="s">
        <v>143</v>
      </c>
      <c r="D29" s="367"/>
      <c r="E29" s="367"/>
      <c r="F29" s="367"/>
      <c r="G29" s="94">
        <v>-8703.1495878453334</v>
      </c>
      <c r="H29" s="94">
        <v>-18644.180616277004</v>
      </c>
      <c r="L29" s="158"/>
      <c r="N29" s="58"/>
      <c r="O29" s="58"/>
    </row>
    <row r="30" spans="3:15" ht="14.5" x14ac:dyDescent="0.35">
      <c r="C30" s="72"/>
      <c r="D30" s="72"/>
      <c r="E30" s="72"/>
      <c r="F30" s="170"/>
      <c r="G30" s="94"/>
      <c r="H30" s="94"/>
      <c r="N30" s="58"/>
      <c r="O30" s="58"/>
    </row>
    <row r="31" spans="3:15" x14ac:dyDescent="0.3">
      <c r="C31" s="368" t="s">
        <v>211</v>
      </c>
      <c r="D31" s="368"/>
      <c r="E31" s="368"/>
      <c r="F31" s="368"/>
      <c r="G31" s="168">
        <v>2513.7874265128157</v>
      </c>
      <c r="H31" s="168">
        <v>3606.0118240234151</v>
      </c>
      <c r="L31" s="158"/>
      <c r="N31" s="58"/>
      <c r="O31" s="58"/>
    </row>
    <row r="32" spans="3:15" x14ac:dyDescent="0.3">
      <c r="C32" s="367" t="s">
        <v>144</v>
      </c>
      <c r="D32" s="367"/>
      <c r="E32" s="367"/>
      <c r="F32" s="367"/>
      <c r="G32" s="94">
        <v>-3485.6980416187253</v>
      </c>
      <c r="H32" s="94">
        <v>3810.6286882302707</v>
      </c>
      <c r="L32" s="158"/>
      <c r="N32" s="58"/>
      <c r="O32" s="58"/>
    </row>
    <row r="33" spans="3:15" ht="14.5" x14ac:dyDescent="0.35">
      <c r="C33" s="72"/>
      <c r="D33" s="72"/>
      <c r="E33" s="72"/>
      <c r="F33" s="170"/>
      <c r="G33" s="94"/>
      <c r="H33" s="94"/>
      <c r="N33" s="58"/>
      <c r="O33" s="58"/>
    </row>
    <row r="34" spans="3:15" x14ac:dyDescent="0.3">
      <c r="C34" s="366" t="s">
        <v>145</v>
      </c>
      <c r="D34" s="366"/>
      <c r="E34" s="366"/>
      <c r="F34" s="366"/>
      <c r="G34" s="168">
        <v>29544.59890381918</v>
      </c>
      <c r="H34" s="168">
        <v>22127.958765110066</v>
      </c>
      <c r="N34" s="58"/>
      <c r="O34" s="58"/>
    </row>
    <row r="35" spans="3:15" ht="14.5" thickBot="1" x14ac:dyDescent="0.35">
      <c r="C35" s="365" t="s">
        <v>146</v>
      </c>
      <c r="D35" s="365"/>
      <c r="E35" s="365"/>
      <c r="F35" s="365"/>
      <c r="G35" s="276">
        <v>28572.688288713271</v>
      </c>
      <c r="H35" s="276">
        <v>29544.599277363752</v>
      </c>
      <c r="L35" s="158"/>
      <c r="N35" s="58"/>
      <c r="O35" s="58"/>
    </row>
    <row r="36" spans="3:15" ht="6" customHeight="1" x14ac:dyDescent="0.3">
      <c r="C36" s="165"/>
      <c r="D36" s="165"/>
      <c r="E36" s="165"/>
      <c r="F36" s="165"/>
      <c r="G36" s="43"/>
      <c r="H36" s="43"/>
    </row>
    <row r="37" spans="3:15" x14ac:dyDescent="0.3">
      <c r="G37" s="158"/>
    </row>
  </sheetData>
  <mergeCells count="26">
    <mergeCell ref="B3:H3"/>
    <mergeCell ref="B1:H1"/>
    <mergeCell ref="B2:H2"/>
    <mergeCell ref="D10:F10"/>
    <mergeCell ref="D23:F23"/>
    <mergeCell ref="C22:F22"/>
    <mergeCell ref="C19:F19"/>
    <mergeCell ref="C17:F17"/>
    <mergeCell ref="C15:F15"/>
    <mergeCell ref="C8:F8"/>
    <mergeCell ref="D11:F11"/>
    <mergeCell ref="D12:F12"/>
    <mergeCell ref="D13:F13"/>
    <mergeCell ref="D16:F16"/>
    <mergeCell ref="D20:F20"/>
    <mergeCell ref="G6:H6"/>
    <mergeCell ref="D24:F24"/>
    <mergeCell ref="D25:F25"/>
    <mergeCell ref="D26:F26"/>
    <mergeCell ref="D27:F27"/>
    <mergeCell ref="D28:F28"/>
    <mergeCell ref="C35:F35"/>
    <mergeCell ref="C34:F34"/>
    <mergeCell ref="C32:F32"/>
    <mergeCell ref="C31:F31"/>
    <mergeCell ref="C29:F2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3e430-85e6-4301-a3bc-1330a731a32f">
      <Terms xmlns="http://schemas.microsoft.com/office/infopath/2007/PartnerControls"/>
    </lcf76f155ced4ddcb4097134ff3c332f>
    <TaxCatchAll xmlns="46281b5f-99cf-4e3d-a982-4ade9d3ae3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19" ma:contentTypeDescription="Crear nuevo documento." ma:contentTypeScope="" ma:versionID="2006285e95656eae0d5799d868620dc4">
  <xsd:schema xmlns:xsd="http://www.w3.org/2001/XMLSchema" xmlns:xs="http://www.w3.org/2001/XMLSchema" xmlns:p="http://schemas.microsoft.com/office/2006/metadata/properties" xmlns:ns2="1dd3e430-85e6-4301-a3bc-1330a731a32f" xmlns:ns3="46281b5f-99cf-4e3d-a982-4ade9d3ae334" targetNamespace="http://schemas.microsoft.com/office/2006/metadata/properties" ma:root="true" ma:fieldsID="918a1224b2e3c457331ccc281ee96e2b" ns2:_="" ns3:_="">
    <xsd:import namespace="1dd3e430-85e6-4301-a3bc-1330a731a32f"/>
    <xsd:import namespace="46281b5f-99cf-4e3d-a982-4ade9d3a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7020e67-a392-407e-811d-9238d562b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1b5f-99cf-4e3d-a982-4ade9d3ae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58571a-17b8-46f9-b372-fb03e11da5c8}" ma:internalName="TaxCatchAll" ma:showField="CatchAllData" ma:web="46281b5f-99cf-4e3d-a982-4ade9d3ae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2FA73C-1894-4C05-A2AD-4C7E4F9B2F0F}">
  <ds:schemaRefs>
    <ds:schemaRef ds:uri="1dd3e430-85e6-4301-a3bc-1330a731a32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46281b5f-99cf-4e3d-a982-4ade9d3ae334"/>
  </ds:schemaRefs>
</ds:datastoreItem>
</file>

<file path=customXml/itemProps2.xml><?xml version="1.0" encoding="utf-8"?>
<ds:datastoreItem xmlns:ds="http://schemas.openxmlformats.org/officeDocument/2006/customXml" ds:itemID="{5BE9B53F-6AF8-4631-A3EA-3B4435522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3e430-85e6-4301-a3bc-1330a731a32f"/>
    <ds:schemaRef ds:uri="46281b5f-99cf-4e3d-a982-4ade9d3a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547997-A98F-46D3-8C8D-11CFBFA04B3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b22e38-1a08-4b06-a6dd-a7ec074d3af8}" enabled="1" method="Standard" siteId="{433ec967-f454-49f2-b132-d07f81545e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Resumen</vt:lpstr>
      <vt:lpstr>Consolidado</vt:lpstr>
      <vt:lpstr>MEX</vt:lpstr>
      <vt:lpstr>USA </vt:lpstr>
      <vt:lpstr>SUD</vt:lpstr>
      <vt:lpstr>ER </vt:lpstr>
      <vt:lpstr>BG</vt:lpstr>
      <vt:lpstr>Deuda</vt:lpstr>
      <vt:lpstr>FE</vt:lpstr>
      <vt:lpstr>Segmentos</vt:lpstr>
      <vt:lpstr>FX</vt:lpstr>
      <vt:lpstr>Segmentos Dictaminado</vt:lpstr>
    </vt:vector>
  </TitlesOfParts>
  <Manager/>
  <Company>Embotelladoras ARCA, S.A. de C.V.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LEYVA ACEVEDO FRANCISCO IVAN (MXSEJ)</dc:creator>
  <cp:keywords/>
  <dc:description/>
  <cp:lastModifiedBy>DAVILA RUIZ LUIS ADRIAN (OFCORP)</cp:lastModifiedBy>
  <cp:revision/>
  <dcterms:created xsi:type="dcterms:W3CDTF">2011-07-21T06:06:21Z</dcterms:created>
  <dcterms:modified xsi:type="dcterms:W3CDTF">2026-02-12T01:44:06Z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  <property fmtid="{D5CDD505-2E9C-101B-9397-08002B2CF9AE}" pid="3" name="MediaServiceImageTags">
    <vt:lpwstr/>
  </property>
  <property fmtid="{D5CDD505-2E9C-101B-9397-08002B2CF9AE}" pid="4" name="MSIP_Label_5fb22e38-1a08-4b06-a6dd-a7ec074d3af8_Enabled">
    <vt:lpwstr>true</vt:lpwstr>
  </property>
  <property fmtid="{D5CDD505-2E9C-101B-9397-08002B2CF9AE}" pid="5" name="MSIP_Label_5fb22e38-1a08-4b06-a6dd-a7ec074d3af8_SetDate">
    <vt:lpwstr>2023-01-26T18:57:36Z</vt:lpwstr>
  </property>
  <property fmtid="{D5CDD505-2E9C-101B-9397-08002B2CF9AE}" pid="6" name="MSIP_Label_5fb22e38-1a08-4b06-a6dd-a7ec074d3af8_Method">
    <vt:lpwstr>Standard</vt:lpwstr>
  </property>
  <property fmtid="{D5CDD505-2E9C-101B-9397-08002B2CF9AE}" pid="7" name="MSIP_Label_5fb22e38-1a08-4b06-a6dd-a7ec074d3af8_Name">
    <vt:lpwstr>Datos Publicos</vt:lpwstr>
  </property>
  <property fmtid="{D5CDD505-2E9C-101B-9397-08002B2CF9AE}" pid="8" name="MSIP_Label_5fb22e38-1a08-4b06-a6dd-a7ec074d3af8_SiteId">
    <vt:lpwstr>433ec967-f454-49f2-b132-d07f81545e02</vt:lpwstr>
  </property>
  <property fmtid="{D5CDD505-2E9C-101B-9397-08002B2CF9AE}" pid="9" name="MSIP_Label_5fb22e38-1a08-4b06-a6dd-a7ec074d3af8_ActionId">
    <vt:lpwstr>113f9b4a-e124-4779-9902-e007c3811884</vt:lpwstr>
  </property>
  <property fmtid="{D5CDD505-2E9C-101B-9397-08002B2CF9AE}" pid="10" name="MSIP_Label_5fb22e38-1a08-4b06-a6dd-a7ec074d3af8_ContentBits">
    <vt:lpwstr>0</vt:lpwstr>
  </property>
</Properties>
</file>